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heckCompatibility="1" defaultThemeVersion="124226"/>
  <mc:AlternateContent xmlns:mc="http://schemas.openxmlformats.org/markup-compatibility/2006">
    <mc:Choice Requires="x15">
      <x15ac:absPath xmlns:x15ac="http://schemas.microsoft.com/office/spreadsheetml/2010/11/ac" url="U:\SONDERPROJEKTE\PROJEKT-LEITSTELLE22\Redispatch\Abstimmung Avacon\12.05.2021\"/>
    </mc:Choice>
  </mc:AlternateContent>
  <xr:revisionPtr revIDLastSave="0" documentId="13_ncr:1_{F4CD18DA-C9C1-431F-A476-4FECCEED2C9B}" xr6:coauthVersionLast="36" xr6:coauthVersionMax="36" xr10:uidLastSave="{00000000-0000-0000-0000-000000000000}"/>
  <bookViews>
    <workbookView xWindow="0" yWindow="0" windowWidth="23040" windowHeight="8196" xr2:uid="{00000000-000D-0000-FFFF-FFFF00000000}"/>
  </bookViews>
  <sheets>
    <sheet name="Felder" sheetId="4" r:id="rId1"/>
    <sheet name="Sheet 1_HT" sheetId="8" state="hidden" r:id="rId2"/>
    <sheet name="Sheet_2_HT" sheetId="6" state="hidden" r:id="rId3"/>
  </sheets>
  <definedNames>
    <definedName name="_xlnm._FilterDatabase" localSheetId="0" hidden="1">Felder!$D$8:$Y$135</definedName>
    <definedName name="_xlnm._FilterDatabase" localSheetId="2" hidden="1">Sheet_2_HT!$A$3:$DQ$102</definedName>
    <definedName name="_Toc37178697" localSheetId="2">Sheet_2_HT!#REF!</definedName>
  </definedNames>
  <calcPr calcId="191028"/>
</workbook>
</file>

<file path=xl/calcChain.xml><?xml version="1.0" encoding="utf-8"?>
<calcChain xmlns="http://schemas.openxmlformats.org/spreadsheetml/2006/main">
  <c r="T10" i="4" l="1"/>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9" i="4"/>
  <c r="F104" i="4" l="1"/>
  <c r="L76" i="4" l="1"/>
  <c r="K76" i="4"/>
  <c r="O74" i="4"/>
  <c r="N74" i="4"/>
  <c r="M74" i="4"/>
  <c r="L74" i="4"/>
  <c r="K74" i="4"/>
  <c r="J74" i="4"/>
  <c r="I74" i="4"/>
  <c r="H74" i="4"/>
  <c r="G74" i="4"/>
  <c r="F74" i="4"/>
  <c r="O19" i="4" l="1"/>
  <c r="N19" i="4"/>
  <c r="M19" i="4"/>
  <c r="L19" i="4"/>
  <c r="K19" i="4"/>
  <c r="J19" i="4"/>
  <c r="I19" i="4"/>
  <c r="H19" i="4"/>
  <c r="G19" i="4"/>
  <c r="F19" i="4"/>
  <c r="L96" i="4"/>
  <c r="K96" i="4"/>
  <c r="L95" i="4"/>
  <c r="K95" i="4"/>
  <c r="F66" i="4"/>
  <c r="O20" i="4"/>
  <c r="N20" i="4"/>
  <c r="M20" i="4"/>
  <c r="L20" i="4"/>
  <c r="K20" i="4"/>
  <c r="J20" i="4"/>
  <c r="I20" i="4"/>
  <c r="H20" i="4"/>
  <c r="G20" i="4"/>
  <c r="F20" i="4"/>
  <c r="O23" i="4"/>
  <c r="N23" i="4"/>
  <c r="M23" i="4"/>
  <c r="L23" i="4"/>
  <c r="K23" i="4"/>
  <c r="J23" i="4"/>
  <c r="I23" i="4"/>
  <c r="H23" i="4"/>
  <c r="G23" i="4"/>
  <c r="F23" i="4"/>
  <c r="O47" i="4"/>
  <c r="N47" i="4"/>
  <c r="M47" i="4"/>
  <c r="L47" i="4"/>
  <c r="K47" i="4"/>
  <c r="J47" i="4"/>
  <c r="I47" i="4"/>
  <c r="H47" i="4"/>
  <c r="G47" i="4"/>
  <c r="F47" i="4"/>
  <c r="O92" i="4"/>
  <c r="N92" i="4"/>
  <c r="M92" i="4"/>
  <c r="L92" i="4"/>
  <c r="K92" i="4"/>
  <c r="J92" i="4"/>
  <c r="I92" i="4"/>
  <c r="H92" i="4"/>
  <c r="G92" i="4"/>
  <c r="F92" i="4"/>
  <c r="O91" i="4"/>
  <c r="N91" i="4"/>
  <c r="M91" i="4"/>
  <c r="L91" i="4"/>
  <c r="K91" i="4"/>
  <c r="J91" i="4"/>
  <c r="I91" i="4"/>
  <c r="H91" i="4"/>
  <c r="G91" i="4"/>
  <c r="F91" i="4"/>
  <c r="O21" i="4"/>
  <c r="N21" i="4"/>
  <c r="M21" i="4"/>
  <c r="L21" i="4"/>
  <c r="K21" i="4"/>
  <c r="J21" i="4"/>
  <c r="I21" i="4"/>
  <c r="H21" i="4"/>
  <c r="G21" i="4"/>
  <c r="F21" i="4"/>
  <c r="O90" i="4"/>
  <c r="N90" i="4"/>
  <c r="M90" i="4"/>
  <c r="L90" i="4"/>
  <c r="K90" i="4"/>
  <c r="J90" i="4"/>
  <c r="I90" i="4"/>
  <c r="H90" i="4"/>
  <c r="G90" i="4"/>
  <c r="F90" i="4"/>
  <c r="O18" i="4"/>
  <c r="N18" i="4"/>
  <c r="M18" i="4"/>
  <c r="L18" i="4"/>
  <c r="K18" i="4"/>
  <c r="J18" i="4"/>
  <c r="I18" i="4"/>
  <c r="H18" i="4"/>
  <c r="G18" i="4"/>
  <c r="F18" i="4"/>
  <c r="O44" i="4"/>
  <c r="N44" i="4"/>
  <c r="M44" i="4"/>
  <c r="L44" i="4"/>
  <c r="K44" i="4"/>
  <c r="J44" i="4"/>
  <c r="I44" i="4"/>
  <c r="H44" i="4"/>
  <c r="G44" i="4"/>
  <c r="F44" i="4"/>
  <c r="O42" i="4"/>
  <c r="N42" i="4"/>
  <c r="M42" i="4"/>
  <c r="L42" i="4"/>
  <c r="K42" i="4"/>
  <c r="J42" i="4"/>
  <c r="I42" i="4"/>
  <c r="H42" i="4"/>
  <c r="G42" i="4"/>
  <c r="F42" i="4"/>
  <c r="F64" i="4"/>
  <c r="F65" i="4"/>
  <c r="O78" i="4"/>
  <c r="N78" i="4"/>
  <c r="M78" i="4"/>
  <c r="L78" i="4"/>
  <c r="K78" i="4"/>
  <c r="J78" i="4"/>
  <c r="I78" i="4"/>
  <c r="H78" i="4"/>
  <c r="G78" i="4"/>
  <c r="F78" i="4"/>
  <c r="O38" i="4"/>
  <c r="N38" i="4"/>
  <c r="M38" i="4"/>
  <c r="L38" i="4"/>
  <c r="K38" i="4"/>
  <c r="J38" i="4"/>
  <c r="I38" i="4"/>
  <c r="H38" i="4"/>
  <c r="G38" i="4"/>
  <c r="F38" i="4"/>
  <c r="O73" i="4"/>
  <c r="N73" i="4"/>
  <c r="M73" i="4"/>
  <c r="L73" i="4"/>
  <c r="K73" i="4"/>
  <c r="J73" i="4"/>
  <c r="I73" i="4"/>
  <c r="H73" i="4"/>
  <c r="G73" i="4"/>
  <c r="F73" i="4"/>
  <c r="O60" i="4"/>
  <c r="N60" i="4"/>
  <c r="M60" i="4"/>
  <c r="L60" i="4"/>
  <c r="K60" i="4"/>
  <c r="J60" i="4"/>
  <c r="I60" i="4"/>
  <c r="H60" i="4"/>
  <c r="G60" i="4"/>
  <c r="F60" i="4"/>
  <c r="O59" i="4"/>
  <c r="N59" i="4"/>
  <c r="M59" i="4"/>
  <c r="L59" i="4"/>
  <c r="K59" i="4"/>
  <c r="J59" i="4"/>
  <c r="I59" i="4"/>
  <c r="H59" i="4"/>
  <c r="G59" i="4"/>
  <c r="F59" i="4"/>
  <c r="O41" i="4"/>
  <c r="N41" i="4"/>
  <c r="M41" i="4"/>
  <c r="L41" i="4"/>
  <c r="K41" i="4"/>
  <c r="J41" i="4"/>
  <c r="I41" i="4"/>
  <c r="H41" i="4"/>
  <c r="G41" i="4"/>
  <c r="F41" i="4"/>
  <c r="O40" i="4"/>
  <c r="N40" i="4"/>
  <c r="M40" i="4"/>
  <c r="L40" i="4"/>
  <c r="K40" i="4"/>
  <c r="J40" i="4"/>
  <c r="I40" i="4"/>
  <c r="H40" i="4"/>
  <c r="G40" i="4"/>
  <c r="F40" i="4"/>
  <c r="F63" i="4"/>
  <c r="F62" i="4"/>
  <c r="F61" i="4"/>
  <c r="G70" i="4"/>
  <c r="G69" i="4"/>
  <c r="O45" i="4"/>
  <c r="N45" i="4"/>
  <c r="M45" i="4"/>
  <c r="L45" i="4"/>
  <c r="K45" i="4"/>
  <c r="J45" i="4"/>
  <c r="I45" i="4"/>
  <c r="H45" i="4"/>
  <c r="G45" i="4"/>
  <c r="F45" i="4"/>
  <c r="O46" i="4"/>
  <c r="N46" i="4"/>
  <c r="M46" i="4"/>
  <c r="L46" i="4"/>
  <c r="K46" i="4"/>
  <c r="J46" i="4"/>
  <c r="I46" i="4"/>
  <c r="H46" i="4"/>
  <c r="G46" i="4"/>
  <c r="F46" i="4"/>
  <c r="O12" i="4"/>
  <c r="N12" i="4"/>
  <c r="M12" i="4"/>
  <c r="L12" i="4"/>
  <c r="K12" i="4"/>
  <c r="J12" i="4"/>
  <c r="I12" i="4"/>
  <c r="H12" i="4"/>
  <c r="G12" i="4"/>
  <c r="F12" i="4"/>
  <c r="O13" i="4"/>
  <c r="N13" i="4"/>
  <c r="M13" i="4"/>
  <c r="L13" i="4"/>
  <c r="K13" i="4"/>
  <c r="J13" i="4"/>
  <c r="I13" i="4"/>
  <c r="H13" i="4"/>
  <c r="G13" i="4"/>
  <c r="F13" i="4"/>
  <c r="O11" i="4"/>
  <c r="N11" i="4"/>
  <c r="M11" i="4"/>
  <c r="L11" i="4"/>
  <c r="K11" i="4"/>
  <c r="J11" i="4"/>
  <c r="I11" i="4"/>
  <c r="H11" i="4"/>
  <c r="G11" i="4"/>
  <c r="F11" i="4"/>
  <c r="O14" i="4"/>
  <c r="N14" i="4"/>
  <c r="M14" i="4"/>
  <c r="L14" i="4"/>
  <c r="K14" i="4"/>
  <c r="J14" i="4"/>
  <c r="I14" i="4"/>
  <c r="H14" i="4"/>
  <c r="G14" i="4"/>
  <c r="F14" i="4"/>
  <c r="O10" i="4"/>
  <c r="N10" i="4"/>
  <c r="M10" i="4"/>
  <c r="L10" i="4"/>
  <c r="K10" i="4"/>
  <c r="J10" i="4"/>
  <c r="I10" i="4"/>
  <c r="H10" i="4"/>
  <c r="G10" i="4"/>
  <c r="F10" i="4"/>
  <c r="L75" i="4"/>
  <c r="G75" i="4"/>
  <c r="O9" i="4"/>
  <c r="N9" i="4"/>
  <c r="M9" i="4"/>
  <c r="L9" i="4"/>
  <c r="K9" i="4"/>
  <c r="J9" i="4"/>
  <c r="I9" i="4"/>
  <c r="H9" i="4"/>
  <c r="G9" i="4"/>
  <c r="F9" i="4"/>
  <c r="O24" i="4"/>
  <c r="N24" i="4"/>
  <c r="M24" i="4"/>
  <c r="L24" i="4"/>
  <c r="K24" i="4"/>
  <c r="J24" i="4"/>
  <c r="I24" i="4"/>
  <c r="H24" i="4"/>
  <c r="G24" i="4"/>
  <c r="F24" i="4"/>
  <c r="O22" i="4"/>
  <c r="N22" i="4"/>
  <c r="M22" i="4"/>
  <c r="L22" i="4"/>
  <c r="K22" i="4"/>
  <c r="J22" i="4"/>
  <c r="I22" i="4"/>
  <c r="H22" i="4"/>
  <c r="G22" i="4"/>
  <c r="F22" i="4"/>
  <c r="G17" i="4"/>
  <c r="F17" i="4"/>
  <c r="O25" i="4" l="1"/>
  <c r="O26" i="4"/>
  <c r="O27" i="4"/>
  <c r="O28" i="4"/>
  <c r="O29" i="4"/>
  <c r="O30" i="4"/>
  <c r="O31" i="4"/>
  <c r="O32" i="4"/>
  <c r="O33" i="4"/>
  <c r="O34" i="4"/>
  <c r="O35" i="4"/>
  <c r="O36" i="4"/>
  <c r="O37" i="4"/>
  <c r="O39" i="4"/>
  <c r="O43" i="4"/>
  <c r="O48" i="4"/>
  <c r="O49" i="4"/>
  <c r="O50" i="4"/>
  <c r="O51" i="4"/>
  <c r="O52" i="4"/>
  <c r="O53" i="4"/>
  <c r="O54" i="4"/>
  <c r="O55" i="4"/>
  <c r="O71" i="4"/>
  <c r="O72" i="4"/>
  <c r="O77" i="4"/>
  <c r="O56" i="4"/>
  <c r="O57" i="4"/>
  <c r="O58" i="4"/>
  <c r="O79" i="4"/>
  <c r="O80" i="4"/>
  <c r="O81" i="4"/>
  <c r="O82" i="4"/>
  <c r="O83" i="4"/>
  <c r="O84" i="4"/>
  <c r="O85" i="4"/>
  <c r="O86" i="4"/>
  <c r="O87" i="4"/>
  <c r="O88" i="4"/>
  <c r="O89" i="4"/>
  <c r="O94" i="4"/>
  <c r="O97" i="4"/>
  <c r="O98" i="4"/>
  <c r="O16" i="4"/>
  <c r="N25" i="4"/>
  <c r="N26" i="4"/>
  <c r="N27" i="4"/>
  <c r="N28" i="4"/>
  <c r="N29" i="4"/>
  <c r="N30" i="4"/>
  <c r="N31" i="4"/>
  <c r="N32" i="4"/>
  <c r="N33" i="4"/>
  <c r="N34" i="4"/>
  <c r="N35" i="4"/>
  <c r="N36" i="4"/>
  <c r="N37" i="4"/>
  <c r="N39" i="4"/>
  <c r="N43" i="4"/>
  <c r="N48" i="4"/>
  <c r="N49" i="4"/>
  <c r="N50" i="4"/>
  <c r="N51" i="4"/>
  <c r="N52" i="4"/>
  <c r="N53" i="4"/>
  <c r="N54" i="4"/>
  <c r="N55" i="4"/>
  <c r="N71" i="4"/>
  <c r="N72" i="4"/>
  <c r="N77" i="4"/>
  <c r="N56" i="4"/>
  <c r="N57" i="4"/>
  <c r="N58" i="4"/>
  <c r="N79" i="4"/>
  <c r="N80" i="4"/>
  <c r="N81" i="4"/>
  <c r="N82" i="4"/>
  <c r="N83" i="4"/>
  <c r="N84" i="4"/>
  <c r="N85" i="4"/>
  <c r="N86" i="4"/>
  <c r="N87" i="4"/>
  <c r="N88" i="4"/>
  <c r="N89" i="4"/>
  <c r="N94" i="4"/>
  <c r="N97" i="4"/>
  <c r="N98" i="4"/>
  <c r="N16" i="4"/>
  <c r="M25" i="4"/>
  <c r="M26" i="4"/>
  <c r="M27" i="4"/>
  <c r="M28" i="4"/>
  <c r="M29" i="4"/>
  <c r="M30" i="4"/>
  <c r="M31" i="4"/>
  <c r="M32" i="4"/>
  <c r="M33" i="4"/>
  <c r="M34" i="4"/>
  <c r="M35" i="4"/>
  <c r="M36" i="4"/>
  <c r="M37" i="4"/>
  <c r="M39" i="4"/>
  <c r="M43" i="4"/>
  <c r="M48" i="4"/>
  <c r="M49" i="4"/>
  <c r="M50" i="4"/>
  <c r="M51" i="4"/>
  <c r="M52" i="4"/>
  <c r="M53" i="4"/>
  <c r="M54" i="4"/>
  <c r="M55" i="4"/>
  <c r="M71" i="4"/>
  <c r="M72" i="4"/>
  <c r="M77" i="4"/>
  <c r="M56" i="4"/>
  <c r="M57" i="4"/>
  <c r="M58" i="4"/>
  <c r="M79" i="4"/>
  <c r="M80" i="4"/>
  <c r="M81" i="4"/>
  <c r="M82" i="4"/>
  <c r="M83" i="4"/>
  <c r="M84" i="4"/>
  <c r="M85" i="4"/>
  <c r="M86" i="4"/>
  <c r="M87" i="4"/>
  <c r="M88" i="4"/>
  <c r="M89" i="4"/>
  <c r="M94" i="4"/>
  <c r="M97" i="4"/>
  <c r="M98" i="4"/>
  <c r="M16" i="4"/>
  <c r="L25" i="4"/>
  <c r="L26" i="4"/>
  <c r="L27" i="4"/>
  <c r="L28" i="4"/>
  <c r="L29" i="4"/>
  <c r="L30" i="4"/>
  <c r="L31" i="4"/>
  <c r="L32" i="4"/>
  <c r="L33" i="4"/>
  <c r="L34" i="4"/>
  <c r="L35" i="4"/>
  <c r="L36" i="4"/>
  <c r="L37" i="4"/>
  <c r="L39" i="4"/>
  <c r="L43" i="4"/>
  <c r="L48" i="4"/>
  <c r="L49" i="4"/>
  <c r="L50" i="4"/>
  <c r="L51" i="4"/>
  <c r="L52" i="4"/>
  <c r="L53" i="4"/>
  <c r="L54" i="4"/>
  <c r="L55" i="4"/>
  <c r="L71" i="4"/>
  <c r="L72" i="4"/>
  <c r="L77" i="4"/>
  <c r="L56" i="4"/>
  <c r="L57" i="4"/>
  <c r="L58" i="4"/>
  <c r="L79" i="4"/>
  <c r="L80" i="4"/>
  <c r="L81" i="4"/>
  <c r="L82" i="4"/>
  <c r="L83" i="4"/>
  <c r="L84" i="4"/>
  <c r="L85" i="4"/>
  <c r="L86" i="4"/>
  <c r="L87" i="4"/>
  <c r="L88" i="4"/>
  <c r="L89" i="4"/>
  <c r="L93" i="4"/>
  <c r="L94" i="4"/>
  <c r="L97" i="4"/>
  <c r="L98" i="4"/>
  <c r="L16" i="4"/>
  <c r="K25" i="4"/>
  <c r="K26" i="4"/>
  <c r="K27" i="4"/>
  <c r="K28" i="4"/>
  <c r="K29" i="4"/>
  <c r="K30" i="4"/>
  <c r="K31" i="4"/>
  <c r="K32" i="4"/>
  <c r="K33" i="4"/>
  <c r="K34" i="4"/>
  <c r="K35" i="4"/>
  <c r="K36" i="4"/>
  <c r="K37" i="4"/>
  <c r="K39" i="4"/>
  <c r="K43" i="4"/>
  <c r="K48" i="4"/>
  <c r="K49" i="4"/>
  <c r="K50" i="4"/>
  <c r="K51" i="4"/>
  <c r="K52" i="4"/>
  <c r="K53" i="4"/>
  <c r="K54" i="4"/>
  <c r="K55" i="4"/>
  <c r="K71" i="4"/>
  <c r="K72" i="4"/>
  <c r="K77" i="4"/>
  <c r="K56" i="4"/>
  <c r="K57" i="4"/>
  <c r="K58" i="4"/>
  <c r="K79" i="4"/>
  <c r="K80" i="4"/>
  <c r="K81" i="4"/>
  <c r="K82" i="4"/>
  <c r="K83" i="4"/>
  <c r="K84" i="4"/>
  <c r="K85" i="4"/>
  <c r="K86" i="4"/>
  <c r="K87" i="4"/>
  <c r="K88" i="4"/>
  <c r="K89" i="4"/>
  <c r="K93" i="4"/>
  <c r="K94" i="4"/>
  <c r="K97" i="4"/>
  <c r="K98" i="4"/>
  <c r="K16" i="4"/>
  <c r="J25" i="4"/>
  <c r="J26" i="4"/>
  <c r="J27" i="4"/>
  <c r="J28" i="4"/>
  <c r="J29" i="4"/>
  <c r="J30" i="4"/>
  <c r="J31" i="4"/>
  <c r="J32" i="4"/>
  <c r="J33" i="4"/>
  <c r="J34" i="4"/>
  <c r="J35" i="4"/>
  <c r="J36" i="4"/>
  <c r="J37" i="4"/>
  <c r="J39" i="4"/>
  <c r="J43" i="4"/>
  <c r="J48" i="4"/>
  <c r="J49" i="4"/>
  <c r="J50" i="4"/>
  <c r="J51" i="4"/>
  <c r="J52" i="4"/>
  <c r="J53" i="4"/>
  <c r="J54" i="4"/>
  <c r="J55" i="4"/>
  <c r="J71" i="4"/>
  <c r="J72" i="4"/>
  <c r="J77" i="4"/>
  <c r="J56" i="4"/>
  <c r="J57" i="4"/>
  <c r="J58" i="4"/>
  <c r="J79" i="4"/>
  <c r="J80" i="4"/>
  <c r="J81" i="4"/>
  <c r="J82" i="4"/>
  <c r="J83" i="4"/>
  <c r="J84" i="4"/>
  <c r="J85" i="4"/>
  <c r="J86" i="4"/>
  <c r="J87" i="4"/>
  <c r="J88" i="4"/>
  <c r="J89" i="4"/>
  <c r="J93" i="4"/>
  <c r="J94" i="4"/>
  <c r="J97" i="4"/>
  <c r="J98" i="4"/>
  <c r="J16" i="4"/>
  <c r="I25" i="4"/>
  <c r="I26" i="4"/>
  <c r="I27" i="4"/>
  <c r="I28" i="4"/>
  <c r="I29" i="4"/>
  <c r="I30" i="4"/>
  <c r="I31" i="4"/>
  <c r="I32" i="4"/>
  <c r="I33" i="4"/>
  <c r="I34" i="4"/>
  <c r="I35" i="4"/>
  <c r="I36" i="4"/>
  <c r="I37" i="4"/>
  <c r="I39" i="4"/>
  <c r="I43" i="4"/>
  <c r="I48" i="4"/>
  <c r="I49" i="4"/>
  <c r="I50" i="4"/>
  <c r="I51" i="4"/>
  <c r="I52" i="4"/>
  <c r="I53" i="4"/>
  <c r="I54" i="4"/>
  <c r="I55" i="4"/>
  <c r="I71" i="4"/>
  <c r="I72" i="4"/>
  <c r="I77" i="4"/>
  <c r="I56" i="4"/>
  <c r="I57" i="4"/>
  <c r="I58" i="4"/>
  <c r="I79" i="4"/>
  <c r="I80" i="4"/>
  <c r="I81" i="4"/>
  <c r="I82" i="4"/>
  <c r="I83" i="4"/>
  <c r="I84" i="4"/>
  <c r="I85" i="4"/>
  <c r="I86" i="4"/>
  <c r="I87" i="4"/>
  <c r="I88" i="4"/>
  <c r="I89" i="4"/>
  <c r="I94" i="4"/>
  <c r="I97" i="4"/>
  <c r="I98" i="4"/>
  <c r="I16" i="4"/>
  <c r="H25" i="4"/>
  <c r="H26" i="4"/>
  <c r="H27" i="4"/>
  <c r="H28" i="4"/>
  <c r="H29" i="4"/>
  <c r="H30" i="4"/>
  <c r="H31" i="4"/>
  <c r="H32" i="4"/>
  <c r="H33" i="4"/>
  <c r="H34" i="4"/>
  <c r="H35" i="4"/>
  <c r="H36" i="4"/>
  <c r="H37" i="4"/>
  <c r="H39" i="4"/>
  <c r="H43" i="4"/>
  <c r="H48" i="4"/>
  <c r="H49" i="4"/>
  <c r="H50" i="4"/>
  <c r="H51" i="4"/>
  <c r="H52" i="4"/>
  <c r="H53" i="4"/>
  <c r="H54" i="4"/>
  <c r="H55" i="4"/>
  <c r="H71" i="4"/>
  <c r="H72" i="4"/>
  <c r="H77" i="4"/>
  <c r="H56" i="4"/>
  <c r="H57" i="4"/>
  <c r="H58" i="4"/>
  <c r="H79" i="4"/>
  <c r="H80" i="4"/>
  <c r="H81" i="4"/>
  <c r="H82" i="4"/>
  <c r="H83" i="4"/>
  <c r="H84" i="4"/>
  <c r="H85" i="4"/>
  <c r="H86" i="4"/>
  <c r="H87" i="4"/>
  <c r="H88" i="4"/>
  <c r="H89" i="4"/>
  <c r="H94" i="4"/>
  <c r="H97" i="4"/>
  <c r="H98" i="4"/>
  <c r="H16" i="4"/>
  <c r="G25" i="4"/>
  <c r="G26" i="4"/>
  <c r="G27" i="4"/>
  <c r="G28" i="4"/>
  <c r="G29" i="4"/>
  <c r="G30" i="4"/>
  <c r="G31" i="4"/>
  <c r="G32" i="4"/>
  <c r="G33" i="4"/>
  <c r="G34" i="4"/>
  <c r="G35" i="4"/>
  <c r="G36" i="4"/>
  <c r="G37" i="4"/>
  <c r="G39" i="4"/>
  <c r="G43" i="4"/>
  <c r="G48" i="4"/>
  <c r="G49" i="4"/>
  <c r="G50" i="4"/>
  <c r="G51" i="4"/>
  <c r="G52" i="4"/>
  <c r="G53" i="4"/>
  <c r="G54" i="4"/>
  <c r="G55" i="4"/>
  <c r="G67" i="4"/>
  <c r="G68" i="4"/>
  <c r="G71" i="4"/>
  <c r="G72" i="4"/>
  <c r="G77" i="4"/>
  <c r="G56" i="4"/>
  <c r="G57" i="4"/>
  <c r="G58" i="4"/>
  <c r="G79" i="4"/>
  <c r="G80" i="4"/>
  <c r="G81" i="4"/>
  <c r="G82" i="4"/>
  <c r="G83" i="4"/>
  <c r="G84" i="4"/>
  <c r="G85" i="4"/>
  <c r="G86" i="4"/>
  <c r="G87" i="4"/>
  <c r="G88" i="4"/>
  <c r="G89" i="4"/>
  <c r="G94" i="4"/>
  <c r="G97" i="4"/>
  <c r="G98" i="4"/>
  <c r="G16" i="4"/>
  <c r="F25" i="4"/>
  <c r="F26" i="4"/>
  <c r="F27" i="4"/>
  <c r="F28" i="4"/>
  <c r="F29" i="4"/>
  <c r="F30" i="4"/>
  <c r="F31" i="4"/>
  <c r="F32" i="4"/>
  <c r="F33" i="4"/>
  <c r="F34" i="4"/>
  <c r="F35" i="4"/>
  <c r="F36" i="4"/>
  <c r="F37" i="4"/>
  <c r="F39" i="4"/>
  <c r="F43" i="4"/>
  <c r="F48" i="4"/>
  <c r="F49" i="4"/>
  <c r="F50" i="4"/>
  <c r="F51" i="4"/>
  <c r="F52" i="4"/>
  <c r="F53" i="4"/>
  <c r="F54" i="4"/>
  <c r="F55" i="4"/>
  <c r="F71" i="4"/>
  <c r="F72" i="4"/>
  <c r="F77" i="4"/>
  <c r="F56" i="4"/>
  <c r="F57" i="4"/>
  <c r="F58" i="4"/>
  <c r="F79" i="4"/>
  <c r="F80" i="4"/>
  <c r="F81" i="4"/>
  <c r="F82" i="4"/>
  <c r="F83" i="4"/>
  <c r="F84" i="4"/>
  <c r="F85" i="4"/>
  <c r="F86" i="4"/>
  <c r="F87" i="4"/>
  <c r="F88" i="4"/>
  <c r="F89" i="4"/>
  <c r="F94" i="4"/>
  <c r="F97" i="4"/>
  <c r="F98" i="4"/>
  <c r="F16" i="4"/>
  <c r="M27" i="6" l="1"/>
  <c r="M26" i="6"/>
  <c r="M24" i="6"/>
  <c r="M23" i="6"/>
  <c r="M22" i="6"/>
  <c r="M18" i="6"/>
  <c r="M17" i="6"/>
  <c r="M16" i="6"/>
  <c r="M15" i="6"/>
  <c r="M14" i="6"/>
  <c r="M13" i="6"/>
  <c r="M11" i="6"/>
  <c r="M10" i="6"/>
  <c r="M9" i="6"/>
  <c r="M7" i="6"/>
  <c r="M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tc={25FC1CA8-3941-463E-ACA6-E7B390D69A9F}</author>
    <author>tc={BD2D4C3C-EB76-48A4-9D66-3D3995204E06}</author>
    <author>tc={84C26877-680F-40C5-B612-93FEF48AE5F9}</author>
    <author>tc={5FC2DB29-BBCB-4BE6-A683-3093874BFDC7}</author>
    <author>tc={75B81325-EDB9-4B29-BBB3-D59DCCF0ECE8}</author>
    <author>tc={0E41065A-D2AB-456C-8F1B-1848181781C4}</author>
    <author>tc={8B743296-B365-452D-8A76-9B5F8B2D9B06}</author>
    <author>tc={A31606D4-9795-4DB9-BF8E-29220D478F0F}</author>
    <author>tc={72259E5B-4626-4630-A994-B9F28B0E1FB6}</author>
    <author>tc={7AA000BC-FEFB-486F-861F-57DEF2DE2B22}</author>
    <author>Wiest, Michael  ERSD-F-Z</author>
    <author>tc={36B3BF3C-E8C1-4F98-9276-CB2D525465B8}</author>
    <author>tc={339C7889-850E-4D53-A763-3D7A9F923597}</author>
    <author>tc={F7DBD922-7CA1-44C0-8CDA-DF9017CC6E63}</author>
    <author>tc={B4876B5B-B7D2-4B4D-B638-136F40E2F496}</author>
    <author>tc={2499465C-D0C0-44E2-8733-66922B81CBE3}</author>
    <author>tc={752E82BE-C7A2-4995-A9C9-6071A9DB215C}</author>
    <author>tc={6827B122-A9EC-464A-B085-0214CF6571AF}</author>
    <author>tc={DE4A79F4-A608-407C-B4E6-24494D2C0443}</author>
    <author>tc={B300F50B-5DDF-437B-A9BA-7E97AD6029A0}</author>
    <author>tc={9C1F62C8-A3C7-41FE-9A8C-4770B57D496E}</author>
    <author>tc={77C90E3E-7DF3-4AF3-B251-0123F835D0FE}</author>
    <author>tc={B692A2CB-3E73-4781-BE46-1E0CA0517FD9}</author>
    <author>tc={019A91DD-0694-4A0E-BE8F-390E267C445B}</author>
    <author>tc={C647B0DE-7F6C-4DB4-B85C-060DD95686EF}</author>
    <author>tc={E20E22A8-E114-4666-8442-A242FA7A48D6}</author>
    <author>tc={FD9692A0-BDD7-4674-89A2-599B85E82481}</author>
    <author>tc={3E1BB4D1-9035-402F-9ECD-8D400D804A1D}</author>
    <author>tc={6D7C8959-6EF5-4031-82B8-851BBAA00D3A}</author>
    <author>tc={DF5E9E37-02D2-4D36-8EC9-069FC6B9E9AE}</author>
    <author>tc={CD91A1AE-2A3C-486E-BFCF-C111D9C04390}</author>
    <author>tc={75A656C0-AE22-4412-BF42-14D4BA1EB42D}</author>
    <author>tc={10153269-5234-4098-94D4-C7861B6FCE1C}</author>
    <author>tc={F4A514F9-BCA6-41FF-BC83-FAB976A2EC79}</author>
    <author>tc={45EC58C0-F81D-432A-8E85-9D88C9B704AC}</author>
    <author>tc={34780754-FFFE-4C6A-852A-F5DC15F3CD3E}</author>
    <author>tc={4136F86C-DD15-406B-8119-2A57833B80DB}</author>
    <author>tc={A786D9A6-03E4-46B1-B719-ED6898DF90A1}</author>
    <author>tc={335D034D-8931-419E-A5B3-69B6281C3471}</author>
    <author>tc={A832F865-8FC2-4C7B-A3F0-EDF1066694CC}</author>
    <author>tc={5E235330-CEC2-4261-87F6-9C1181522DD8}</author>
    <author>tc={5D5F93CC-9ECF-49ED-9FCD-9F12D1D15FF6}</author>
    <author>tc={C125601C-DFC8-41D5-9D11-1636634D885D}</author>
    <author>tc={53A08173-3EF7-43E4-86CE-4D8E2EDEA0EB}</author>
    <author>tc={BE46FDC3-3912-4F06-A6C6-4AB133EB8982}</author>
    <author>tc={6D28787D-57EA-4592-A697-5B4D2617877A}</author>
    <author>tc={7EB1BA26-760E-42C8-9DC3-CCDF2FD2CADD}</author>
    <author>tc={E4EC457B-BAC3-4142-B445-E86265EFF5A8}</author>
    <author>tc={311E9702-E23A-4AB5-A414-9877BF68220B}</author>
    <author>tc={73CAE29A-2151-4431-8C92-25D9D0E8F7E1}</author>
    <author>tc={633E4EBA-26A5-4F21-99D2-E92C611CE1BA}</author>
    <author>tc={E41BADFC-6F31-476A-BEA2-DEC272064CFA}</author>
    <author>tc={AABE1FAA-1F55-4000-8E77-E2D5805D88CA}</author>
    <author>tc={82C0156F-B93F-4F5D-9A8F-F6CA38ECE1F8}</author>
    <author>tc={49CEBB77-E481-4AA7-89F8-D0A237AA2F13}</author>
    <author>tc={05BB13E2-A5F1-4514-8F28-79A8BF0F1278}</author>
    <author>tc={BC952000-1B34-4515-BF84-FADB69559665}</author>
    <author>tc={748B1943-3733-4AED-9880-3A12EDE97CAA}</author>
    <author>tc={DEA12E57-CEEB-46E1-8F2C-668A8BB26252}</author>
    <author>tc={0E5145ED-62DF-4FE6-957C-4B31FCB8F2F5}</author>
    <author>tc={D6509AEE-3ED8-4968-9ACE-BA582E6FB520}</author>
  </authors>
  <commentList>
    <comment ref="AX2" authorId="0" shapeId="0" xr:uid="{00000000-0006-0000-0400-000001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Katalog, wenn Auswahl erfolgen soll, sonst Datentyp (z. B. string, Integer)</t>
        </r>
      </text>
    </comment>
    <comment ref="BL3" authorId="1" shapeId="0" xr:uid="{00000000-0006-0000-0400-000002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Regelfall: ohne
Falls es eine Vorbelegung geben soll, ist der entsprecehnde Wert einzutragen</t>
        </r>
      </text>
    </comment>
    <comment ref="BM3" authorId="2" shapeId="0" xr:uid="{00000000-0006-0000-0400-000003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ja, bei Daten, die über connect + kommen</t>
        </r>
      </text>
    </comment>
    <comment ref="BN3" authorId="3" shapeId="0" xr:uid="{00000000-0006-0000-0400-000004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Datenvalidierung nur, wenn Basis-Stammdaten aus connect+ kommen</t>
        </r>
      </text>
    </comment>
    <comment ref="BR3" authorId="4" shapeId="0" xr:uid="{00000000-0006-0000-0400-000005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Prüfung, ob Daten vollständig sind</t>
        </r>
      </text>
    </comment>
    <comment ref="V4" authorId="5" shapeId="0" xr:uid="{00000000-0006-0000-0400-000006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bestehende Schnittstellen zu eBase werden genutzt - keine Nutzung der Integrationsplattform</t>
        </r>
      </text>
    </comment>
    <comment ref="X4" authorId="6" shapeId="0" xr:uid="{00000000-0006-0000-0400-000007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Ansprechpartner EKN: Benedikt Mexner
Übernahme des kreuze von AP Abrechnung und zusätzlich der Bilanzierungsdaten, siehe Abstimmung mit AP BI vom 25.11.2020 und Mail vom 25.11.2020</t>
        </r>
      </text>
    </comment>
    <comment ref="AB4" authorId="7" shapeId="0" xr:uid="{00000000-0006-0000-0400-000008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P&amp;V stellt KEINE Stammdaten zur Verfügung, ABER die Ergebnisse der Validierung werden an das stammdatenführende System als Report zurück gegeben. Somit ist P&amp;V nicht in der Verantwortung der korrekten Stammdaten, aber liefert ggf. hilfreiche Ersatzwerte und Auswertungen zu unplausibeln &amp; unvollständigen Datenfeldern.</t>
        </r>
      </text>
    </comment>
    <comment ref="AX20" authorId="8" shapeId="0" xr:uid="{00000000-0006-0000-0400-000009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mehrere Stufen mit Trennzeichen getrennt</t>
        </r>
      </text>
    </comment>
    <comment ref="AX21" authorId="9" shapeId="0" xr:uid="{00000000-0006-0000-0400-00000A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mehrere Stufen mit Trennzeichen getrennt</t>
        </r>
      </text>
    </comment>
    <comment ref="AM22" authorId="10" shapeId="0" xr:uid="{00000000-0006-0000-0400-00000B000000}">
      <text>
        <r>
          <rPr>
            <b/>
            <sz val="9"/>
            <color indexed="81"/>
            <rFont val="Segoe UI"/>
            <family val="2"/>
          </rPr>
          <t>Wiest, Michael  ERSD-F-Z:</t>
        </r>
        <r>
          <rPr>
            <sz val="9"/>
            <color indexed="81"/>
            <rFont val="Segoe UI"/>
            <family val="2"/>
          </rPr>
          <t xml:space="preserve">
Nicht bei Anlagen größer 100kW</t>
        </r>
      </text>
    </comment>
    <comment ref="BM22" authorId="11" shapeId="0" xr:uid="{00000000-0006-0000-0400-00000C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bei harNES: Ableiten aus Feld Steuerbarkeit</t>
        </r>
      </text>
    </comment>
    <comment ref="C25" authorId="12" shapeId="0" xr:uid="{00000000-0006-0000-0400-00000D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19.03.2021, RÜcksprache Johannes Grötsch: Art der Preiskomponente im SDS abbilden (vgl. Leitsystem) : EE, KWK, Bio-KWK, frei [Preis in EURO]</t>
        </r>
      </text>
    </comment>
    <comment ref="G25" authorId="13" shapeId="0" xr:uid="{00000000-0006-0000-0400-00000E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Änderung am 02.12.2020 nach Rückinfo Daniel Engelbrecht</t>
        </r>
      </text>
    </comment>
    <comment ref="O26" authorId="14" shapeId="0" xr:uid="{00000000-0006-0000-0400-00000F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(vgl Mail an Erik Wassermann am 02.12.2020</t>
        </r>
      </text>
    </comment>
    <comment ref="I27" authorId="15" shapeId="0" xr:uid="{00000000-0006-0000-0400-000010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vgl. Beschlussdatenbak ERV - Festlegung zur Bildung der TR-ID, ID 45
https://confluence.dev.eon.com/display/ERV/7+-+Beschlussregister+ERV+2.0</t>
        </r>
      </text>
    </comment>
    <comment ref="O27" authorId="16" shapeId="0" xr:uid="{00000000-0006-0000-0400-000011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(vgl Mail an Erik Wassermann am 02.12.2020</t>
        </r>
      </text>
    </comment>
    <comment ref="O31" authorId="17" shapeId="0" xr:uid="{00000000-0006-0000-0400-000012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(FRE), NB (FWA)</t>
        </r>
      </text>
    </comment>
    <comment ref="X32" authorId="18" shapeId="0" xr:uid="{00000000-0006-0000-0400-000013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Stellen wir zur Verfügung, siehe Mail an AP BI vom 25.11.2020</t>
        </r>
      </text>
    </comment>
    <comment ref="BM33" authorId="19" shapeId="0" xr:uid="{00000000-0006-0000-0400-000014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ja, bei WN wird EEG-Schlüssel in der datenbank generuiert)</t>
        </r>
      </text>
    </comment>
    <comment ref="BM34" authorId="20" shapeId="0" xr:uid="{00000000-0006-0000-0400-000015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Daten, die über den MaStR-Abgleich eingespielt werden, werden automatisch eingespielt</t>
        </r>
      </text>
    </comment>
    <comment ref="BN37" authorId="21" shapeId="0" xr:uid="{00000000-0006-0000-0400-000016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ggf. Rückmeldung von RDD zur Prüfung</t>
        </r>
      </text>
    </comment>
    <comment ref="BN38" authorId="22" shapeId="0" xr:uid="{00000000-0006-0000-0400-000017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ggf. Rückmeldung von RDD zur Prüfung</t>
        </r>
      </text>
    </comment>
    <comment ref="C39" authorId="23" shapeId="0" xr:uid="{00000000-0006-0000-0400-000018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gemäß Mail von Erik Haus ist je BK eine prozentuale Quote zu hinterlegen</t>
        </r>
      </text>
    </comment>
    <comment ref="R49" authorId="24" shapeId="0" xr:uid="{00000000-0006-0000-0400-000019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von Miachel, siehe Mail vom 13.01.2021
3.	Laufende Nr. „Nettoengpassleistung“ sollte in „Nettoengpassleistung Einspeisung“ umbenannt werden. Zudem erscheint uns die Übernahme der Werte aus dem Marktstammdatenregister nicht sinnvoll, da im Marktstammdatenregister die Nettoengpassleistung an der Stromerzeugungslokation und damit am Netzanschluss angegeben wird. Es besteht also kein direkter Zusammenhang zur Technischen Ressource. Aus unserer Sicht sollte das Feld per Dreisatz Anteilig auf die TR am Netzanschluss aufgeteilt werden. Beispiel: 5 TRs mit einer Nettoleistung von 2 MW sind an einem Netzanschluss mit einer Nettoengpassleistung von 8 MW angeschlossen. Bei einer direkten Übernahme des Wertes würde über Connect+ für jede TR eine Nettoengpassleistung von 8 MW gemeldet werden. Bei einer Zuordnung per Dreisatz käme man auf Nettoengpassleistung = 8MW/10MW*2MW= 1,6 MW. Somit würde die tatsächliche Leistungsbegrenzung über Connect+ gemeldet werden. Vielleicht ist hier auch noch ein Hinweis an Connect+ sinnvoll.</t>
        </r>
      </text>
    </comment>
    <comment ref="BS53" authorId="25" shapeId="0" xr:uid="{00000000-0006-0000-0400-00001A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noch zu klären</t>
        </r>
      </text>
    </comment>
    <comment ref="O54" authorId="26" shapeId="0" xr:uid="{00000000-0006-0000-0400-00001B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unklar, wo dem NB die MA-ID mitgeteilt wird</t>
        </r>
      </text>
    </comment>
    <comment ref="BS54" authorId="27" shapeId="0" xr:uid="{00000000-0006-0000-0400-00001C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noch zu klären</t>
        </r>
      </text>
    </comment>
    <comment ref="BS55" authorId="28" shapeId="0" xr:uid="{00000000-0006-0000-0400-00001D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noch zu klären</t>
        </r>
      </text>
    </comment>
    <comment ref="C64" authorId="29" shapeId="0" xr:uid="{00000000-0006-0000-0400-00001E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Klärung, was genau damit gemeint ist, ggf. Technsicher Platz?</t>
        </r>
      </text>
    </comment>
    <comment ref="C75" authorId="30" shapeId="0" xr:uid="{00000000-0006-0000-0400-00001F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In Klärung, siehe Mail an Wassermann und Hernning vom 19.01.2021</t>
        </r>
      </text>
    </comment>
    <comment ref="J75" authorId="31" shapeId="0" xr:uid="{00000000-0006-0000-0400-000020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Eigendefinition, Stand 26.01.2021: ist der maximal nutzbare Energiegehalt, Berechnung: nutzbarer Energiegehalt =  Ladewirkungsgrad x Kapazität des Speichers</t>
        </r>
      </text>
    </comment>
    <comment ref="BP75" authorId="32" shapeId="0" xr:uid="{00000000-0006-0000-0400-000021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ggf. berechenbar über Leistung und Zeit</t>
        </r>
      </text>
    </comment>
    <comment ref="BL77" authorId="33" shapeId="0" xr:uid="{00000000-0006-0000-0400-000022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wird ggf. noch fetgelegt durch ANB, siehe Festlegung BNetzA, Beschluss 059, Anlage 1, Kapitel 3.2.1</t>
        </r>
      </text>
    </comment>
    <comment ref="AX80" authorId="34" shapeId="0" xr:uid="{00000000-0006-0000-0400-000023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Es ist mehr als ein EIntrag möglich.</t>
        </r>
      </text>
    </comment>
    <comment ref="C82" authorId="35" shapeId="0" xr:uid="{00000000-0006-0000-0400-000024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In Klärung, siehe Mail an Wassermann und Hernning vom 19.01.2021</t>
        </r>
      </text>
    </comment>
    <comment ref="M84" authorId="36" shapeId="0" xr:uid="{00000000-0006-0000-0400-000025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Eigendefinition aus Besprechung am 07.01.2021</t>
        </r>
      </text>
    </comment>
    <comment ref="AX84" authorId="37" shapeId="0" xr:uid="{00000000-0006-0000-0400-000026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Es ist mehr als ein EIntrag möglich.</t>
        </r>
      </text>
    </comment>
    <comment ref="C85" authorId="38" shapeId="0" xr:uid="{00000000-0006-0000-0400-000027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Prozess ist zu klären, wenn die Daten vom Kunden unplausibel sind oder nicht akzeptiert werden können, weil beispielsweise REferenzanlage nicht geeignet ist</t>
        </r>
      </text>
    </comment>
    <comment ref="AX85" authorId="39" shapeId="0" xr:uid="{00000000-0006-0000-0400-000028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Wollen wir hier wirklich einen Katalog verwenden? Dieser muss immer über alle Häuser abgestimmt und erweitert werden. Es wird nur der Name des Wetterdienstleisters auf die Gutschrift gedruckt</t>
        </r>
      </text>
    </comment>
    <comment ref="C88" authorId="40" shapeId="0" xr:uid="{00000000-0006-0000-0400-000029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01.12.2020, Abstimmmung mit EKN, Kennlinie soll erhoben werden, zunächst über Online-FOrmular (Regiocom), dauerhfate Lösung ist noch abzustimmen</t>
        </r>
      </text>
    </comment>
    <comment ref="C90" authorId="41" shapeId="0" xr:uid="{00000000-0006-0000-0400-00002A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01.12.2020, noch zu klären, abhängig davon , wie das Stammdatum erhoben werden soll (Schnittstelle zum Kunden), weiterhin zu klären, wie Kommunikation zum KUnden in Bezug auf HRL / GUT aussehen soll (Strategie)</t>
        </r>
      </text>
    </comment>
    <comment ref="C91" authorId="42" shapeId="0" xr:uid="{00000000-0006-0000-0400-00002B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01.12.2020, Abstimmung mit AP Abrechnung, soll aufgenommen werden</t>
        </r>
      </text>
    </comment>
    <comment ref="M91" authorId="43" shapeId="0" xr:uid="{00000000-0006-0000-0400-00002C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01.12.2020, Abstimmung mit AP Abrechnung, soll aufgenommen werden</t>
        </r>
      </text>
    </comment>
    <comment ref="C92" authorId="44" shapeId="0" xr:uid="{00000000-0006-0000-0400-00002D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siehe Mail Jonas vom 02.12.2020- Tabellenblatt "SR Template P &amp; V</t>
        </r>
      </text>
    </comment>
    <comment ref="C93" authorId="45" shapeId="0" xr:uid="{00000000-0006-0000-0400-00002E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siehe Mail Jonas vom 02.12.2020- Tabellenblatt "SR Template P &amp; V</t>
        </r>
      </text>
    </comment>
    <comment ref="M93" authorId="46" shapeId="0" xr:uid="{00000000-0006-0000-0400-00002F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siehe Mail Jonas vom 02.12.2020- Tabellenblatt "SR Template P &amp; V</t>
        </r>
      </text>
    </comment>
    <comment ref="C94" authorId="47" shapeId="0" xr:uid="{00000000-0006-0000-0400-000030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siehe Mail Jonas vom 02.12.2020- Tabellenblatt "SR Template P &amp; V</t>
        </r>
      </text>
    </comment>
    <comment ref="C95" authorId="48" shapeId="0" xr:uid="{00000000-0006-0000-0400-000031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kommst aus marktstammdatenregister, Anforderung von P&amp;V, ggf. auch Abrechnung</t>
        </r>
      </text>
    </comment>
    <comment ref="M95" authorId="49" shapeId="0" xr:uid="{00000000-0006-0000-0400-000032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kommst aus marktstammdatenregister, Anforderung von P&amp;V, ggf. auch Abrechnung</t>
        </r>
      </text>
    </comment>
    <comment ref="C96" authorId="50" shapeId="0" xr:uid="{00000000-0006-0000-0400-000033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kommst aus marktstammdatenregister, Anforderung von P&amp;V, ggf. auch Abrechnung</t>
        </r>
      </text>
    </comment>
    <comment ref="M96" authorId="51" shapeId="0" xr:uid="{00000000-0006-0000-0400-000034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kommst aus marktstammdatenregister, Anforderung von P&amp;V, ggf. auch Abrechnung</t>
        </r>
      </text>
    </comment>
    <comment ref="C97" authorId="52" shapeId="0" xr:uid="{00000000-0006-0000-0400-000035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Klärung mit Regiocom, wie lfd.Nr 100 mit 98 kombiniert werden kann</t>
        </r>
      </text>
    </comment>
    <comment ref="M97" authorId="53" shapeId="0" xr:uid="{00000000-0006-0000-0400-000036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Klärung mit Regiocom, wie lfd.Nr 100 mit 98 kombiniert werden kann</t>
        </r>
      </text>
    </comment>
    <comment ref="BA97" authorId="54" shapeId="0" xr:uid="{00000000-0006-0000-0400-000037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siehe Beschreibung Liste SR Template P &amp; V</t>
        </r>
      </text>
    </comment>
    <comment ref="C98" authorId="55" shapeId="0" xr:uid="{00000000-0006-0000-0400-000038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Klärung mit Regiocom, wie lfd.Nr 101 mit 99 kombiniert werden kann</t>
        </r>
      </text>
    </comment>
    <comment ref="M98" authorId="56" shapeId="0" xr:uid="{00000000-0006-0000-0400-000039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Klärung mit Regiocom, wie lfd.Nr 101 mit 99 kombiniert werden kann</t>
        </r>
      </text>
    </comment>
    <comment ref="AV98" authorId="57" shapeId="0" xr:uid="{00000000-0006-0000-0400-00003A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Klärung mit Regiocom, wie lfd.Nr 101 mit 99 kombiniert werden kann</t>
        </r>
      </text>
    </comment>
    <comment ref="BA98" authorId="58" shapeId="0" xr:uid="{00000000-0006-0000-0400-00003B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siehe Beschreibung Liste SR Template P &amp; V</t>
        </r>
      </text>
    </comment>
    <comment ref="C99" authorId="59" shapeId="0" xr:uid="{00000000-0006-0000-0400-00003C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siehe Mail Jonas vom 02.12.2020- Tabellenblatt "SR Template P &amp; V, siehe Mail D. Engelbrecht vom 19.12.2020
siehe auch Word-Datei "Steurerbare Gruppe" auf Confluence</t>
        </r>
      </text>
    </comment>
    <comment ref="P99" authorId="60" shapeId="0" xr:uid="{00000000-0006-0000-0400-00003D000000}">
      <text>
        <r>
          <rPr>
            <sz val="9"/>
            <color theme="1"/>
            <rFont val="Segoe UI"/>
            <family val="2"/>
            <charset val="1"/>
          </rPr>
          <t>[Threaded comment]
Your version of Excel allows you to read this threaded comment; however, any edits to it will get removed if the file is opened in a newer version of Excel. Learn more: https://go.microsoft.com/fwlink/?linkid=870924
Comment:
    vgl. Mail D. Engelbrecht vom 19.12.2020</t>
        </r>
      </text>
    </comment>
  </commentList>
</comments>
</file>

<file path=xl/sharedStrings.xml><?xml version="1.0" encoding="utf-8"?>
<sst xmlns="http://schemas.openxmlformats.org/spreadsheetml/2006/main" count="6529" uniqueCount="1173">
  <si>
    <r>
      <t>Der Gesetzgeber hat für das Beseitigen von Netzengpässen im Stromnetz eine Änderung zum 1.Oktober 2021 vorgenommen. 
Danach wird das Einspeisemanagement durch Redispatch 2.0 für alle Erzeugungsanlagen und Speicher mit einer Leistung ab 100 kW und alle vom Netzbetreiber steuerbaren Erzeugungsanlagen</t>
    </r>
    <r>
      <rPr>
        <b/>
        <sz val="12"/>
        <color rgb="FFFF0000"/>
        <rFont val="Segoe UI"/>
        <family val="2"/>
      </rPr>
      <t xml:space="preserve"> </t>
    </r>
    <r>
      <rPr>
        <b/>
        <sz val="12"/>
        <rFont val="Segoe UI"/>
        <family val="2"/>
      </rPr>
      <t>&lt; 100 kW ersetzt. Auch Ihre Anlage(n) ist davon betroffen. 
Zur Umsetzung der Redispatch 2.0 Prozesse benötigen wir zusätzliche Daten zu Ihrer Erzeugungsanlage, die nicht über Connect + übertragen werden.
Für Anlagen kleiner 100 kW benötigen wir für die Prognose nur Basis-Stammdaten. 
Zur Bereitstellung dieser Daten haben wir für Sie folgendes Formular vorbereitet.
- Bitte wählen Sie zunächst in der Kopfzeile aus, welchem Energieträger Ihre Erzeugungsanlage zugeordnet ist. 
- Wählen Sie in der Kopfzeile die Anlagenleistung der betroffenen technischen Ressource aus.
- Anschließend tragen Sie in die Eingabemaske (Spalte U; nur die grünen Felder) die Stammdaten der betroffenen TR ein. 
- Zahlenwerte bitte mit nur zwei Nachkommastellen eintragen. 
- Bei Angabe von mehreren Werten pro Eingabefeld, bitte zwischen den Werten ein Semikolon einfügen.
Vielen Dank !</t>
    </r>
  </si>
  <si>
    <t>Legende</t>
  </si>
  <si>
    <t>TR = Technische Ressource</t>
  </si>
  <si>
    <t>Netzbetreiber</t>
  </si>
  <si>
    <t>SR = Steuerbare Ressource</t>
  </si>
  <si>
    <t>Quelle auswählen!</t>
  </si>
  <si>
    <t>NB</t>
  </si>
  <si>
    <t xml:space="preserve">Marktpartner ID des Data Providers Connect + </t>
  </si>
  <si>
    <t>CR = Cluster Ressource</t>
  </si>
  <si>
    <t>Anlagenleistung auswählen!</t>
  </si>
  <si>
    <t>&lt; 100 kW</t>
  </si>
  <si>
    <t>HRL = Handrechnungslegung</t>
  </si>
  <si>
    <t>Energieträger auswählen!</t>
  </si>
  <si>
    <t>Wind</t>
  </si>
  <si>
    <t>GUT = Gutschriftslegung</t>
  </si>
  <si>
    <t>MaStR = Marktstammdatenregister</t>
  </si>
  <si>
    <t>Objekt</t>
  </si>
  <si>
    <t>Feldname SDS</t>
  </si>
  <si>
    <t>Feldname SDL</t>
  </si>
  <si>
    <t xml:space="preserve">Quelle </t>
  </si>
  <si>
    <r>
      <rPr>
        <sz val="11"/>
        <rFont val="Calibri"/>
        <family val="2"/>
        <scheme val="minor"/>
      </rPr>
      <t>Anlagen</t>
    </r>
    <r>
      <rPr>
        <sz val="11"/>
        <color theme="1"/>
        <rFont val="Calibri"/>
        <family val="2"/>
        <scheme val="minor"/>
      </rPr>
      <t xml:space="preserve"> &lt; 100 kW</t>
    </r>
  </si>
  <si>
    <t>PV</t>
  </si>
  <si>
    <t>Bio (Gas, flüssig, fest), 
Klärschlamm</t>
  </si>
  <si>
    <t>Wasser 
(lauf, Speicher)</t>
  </si>
  <si>
    <t>Pumpspeicherkraftwerk</t>
  </si>
  <si>
    <t>Speicher (netzgebunden)</t>
  </si>
  <si>
    <t>Speicher (EEG-Anlage zugeordnet)</t>
  </si>
  <si>
    <t>KWK</t>
  </si>
  <si>
    <t>sonstige</t>
  </si>
  <si>
    <t>Geothermie</t>
  </si>
  <si>
    <t>Feldlänge</t>
  </si>
  <si>
    <t>Feldtyp</t>
  </si>
  <si>
    <t>Eingabe</t>
  </si>
  <si>
    <t xml:space="preserve">Beschreibung </t>
  </si>
  <si>
    <t>Dropdown
 in Eingabe</t>
  </si>
  <si>
    <t>Katalog</t>
  </si>
  <si>
    <t>Kommentar</t>
  </si>
  <si>
    <t>Verb = Verbrauch</t>
  </si>
  <si>
    <t>Einspeiseanlage</t>
  </si>
  <si>
    <t>EEG-Anlagenschlüssel</t>
  </si>
  <si>
    <t>EEG-Anlagenschlüssel (Anlagenschlüssel)</t>
  </si>
  <si>
    <t>x</t>
  </si>
  <si>
    <t>VARCHAR2</t>
  </si>
  <si>
    <t>33-stellige Kennziffer zur Identifizierung der Anlage (Bsp: E2187801EA01000000ABCDE0000100001)</t>
  </si>
  <si>
    <t>Prod = Produzierend / Einspeisung</t>
  </si>
  <si>
    <t>Verweis auf Einspeiseart</t>
  </si>
  <si>
    <t>Energieträger</t>
  </si>
  <si>
    <t>NUMBER</t>
  </si>
  <si>
    <r>
      <t xml:space="preserve">Der komplexe Typ Energietraeger wird nur für
Stromerzeugungseinheiten (SEE) verwendet. Es wird der Hauptenergieträger angegeben, 
auf den der größte Anteilder im letzten Jahr erzeugten Strommenge entfällt. </t>
    </r>
    <r>
      <rPr>
        <b/>
        <sz val="9"/>
        <color theme="1"/>
        <rFont val="Segoe UI"/>
        <family val="2"/>
      </rPr>
      <t>Siehe Auswahl.</t>
    </r>
  </si>
  <si>
    <t>PV, Wind, Bio, Wasser etc.</t>
  </si>
  <si>
    <t xml:space="preserve"> </t>
  </si>
  <si>
    <t>AB = Anlagenbetreiber
EIV = Einsatzverantwortlicher</t>
  </si>
  <si>
    <t>Erzeugungseinheit</t>
  </si>
  <si>
    <t>MaStR-Nr</t>
  </si>
  <si>
    <t>MaStR-Nr. Einheit</t>
  </si>
  <si>
    <t>Dieses Element dient zur eindeutigen Identifikation des Generators und wird bei der Registrierung im Marktstammdatenregister (MaStR) vergeben. Bsp.: SEE12345678910</t>
  </si>
  <si>
    <t>NB = Netzbetreiber</t>
  </si>
  <si>
    <t>MaStR-Nr. Netzbetreiber</t>
  </si>
  <si>
    <t>MaStR-Nr. des Netzbetreibers</t>
  </si>
  <si>
    <t>SDL = Stammdatenliste</t>
  </si>
  <si>
    <t>MaStR-Nr. (Lokation)</t>
  </si>
  <si>
    <t>MaStR-Nr Lokation</t>
  </si>
  <si>
    <t>SEL-Nummer im MaStR, Bsp: SEL123456789</t>
  </si>
  <si>
    <t>SEE = Steuerbare Erzeugungseinheit</t>
  </si>
  <si>
    <t>EEG-MaStR-Nr.</t>
  </si>
  <si>
    <t>Identifikator im MaStR</t>
  </si>
  <si>
    <t>EEG / KWK MaStR-Nr</t>
  </si>
  <si>
    <t>EEG-Nummer im MaStR, Bsp: EEG12345678910 oder KWK1234567810. 
Liegen zu einer Erzeugungsanlage beide MaStR-Nummern vor, ist die EEG-MaStR einzutragen.</t>
  </si>
  <si>
    <t>SSE = Stromspeicher</t>
  </si>
  <si>
    <t>Abrechnungsmodell</t>
  </si>
  <si>
    <t>AB/EIV</t>
  </si>
  <si>
    <r>
      <rPr>
        <b/>
        <u/>
        <sz val="9"/>
        <rFont val="Segoe UI"/>
        <family val="2"/>
      </rPr>
      <t>Pauscha</t>
    </r>
    <r>
      <rPr>
        <u/>
        <sz val="9"/>
        <rFont val="Segoe UI"/>
        <family val="2"/>
      </rPr>
      <t>l</t>
    </r>
    <r>
      <rPr>
        <sz val="9"/>
        <rFont val="Segoe UI"/>
        <family val="2"/>
      </rPr>
      <t xml:space="preserve">: Beim Pauschalverfahren wird vereinfacht davon ausgegangen, dass die eingespeisten Menge im letzten ungeregelten Viertelstundenintervall vor Beginn der Regelmaßnahme auch in allen Intervallen während der Regelmaßnahme eingespeist werden würde.
</t>
    </r>
    <r>
      <rPr>
        <b/>
        <u/>
        <sz val="9"/>
        <rFont val="Segoe UI"/>
        <family val="2"/>
      </rPr>
      <t>Spitz</t>
    </r>
    <r>
      <rPr>
        <sz val="9"/>
        <rFont val="Segoe UI"/>
        <family val="2"/>
      </rPr>
      <t xml:space="preserve">: Beim Spitzabrechnungsverfahren (PV)  wird die Ausfallarbeit mit Hilfe des Einstrahlungsmessverfahrens ermittelt. Voraussetzung: registrierende Leistungsmessung und messtechnische Aufzeichnung der Strahlungsleistung am Anlagenstandort. Bei Windanlagen (WEA) wird die Ausfallarbeit in Abh. von der gemessenen Windgeschwindigkeit während der Redispatchmaßnahme und unter Berücksichtigung der zertifizierten Leistungskennlinie der WEA ermittelt.
</t>
    </r>
    <r>
      <rPr>
        <b/>
        <u/>
        <sz val="9"/>
        <rFont val="Segoe UI"/>
        <family val="2"/>
      </rPr>
      <t>Vereinfachtes Spitzverfahren (Spitz light)</t>
    </r>
    <r>
      <rPr>
        <sz val="9"/>
        <rFont val="Segoe UI"/>
        <family val="2"/>
      </rPr>
      <t xml:space="preserve"> wie Spitz-Verfahren, aber unter Nutzung von Wetterdaten eines Wetterdatendienstleisters.
</t>
    </r>
    <r>
      <rPr>
        <b/>
        <sz val="9"/>
        <rFont val="Segoe UI"/>
        <family val="2"/>
      </rPr>
      <t>Siehe Auswahl.</t>
    </r>
  </si>
  <si>
    <t>Abrechnungsmethode</t>
  </si>
  <si>
    <r>
      <t xml:space="preserve">Hier legt der Anlagenbetreiber fest, ob er selbst eine Rechnung an seinen Anschlussnetzbetreiber stellt (HRL), oder der Anschlussnetzbetreiber eine Gutschrift an den Anlagenbetreiber ausstellt (GUT). </t>
    </r>
    <r>
      <rPr>
        <b/>
        <sz val="9"/>
        <rFont val="Segoe UI"/>
        <family val="2"/>
      </rPr>
      <t>Siehe Auswahl.</t>
    </r>
  </si>
  <si>
    <t>HRL, GUT</t>
  </si>
  <si>
    <t>Wetterdienstleister</t>
  </si>
  <si>
    <t>Ausgewählter Wetterdienstleister</t>
  </si>
  <si>
    <r>
      <t>Bei Auswahl des Pauschal- oder Spitzmodells ist hier keine Eingabe erforderlich.
Bei Auswahl des Spitz-Light-Modells muss der AB  Daten eines Wetterdatendienstleisters zur Berechnung der Ausfallarbeit liefern. 
Hier ist der Wetterdaten-Dienstleistername des Anlagenbetreibers anzugeben.</t>
    </r>
    <r>
      <rPr>
        <sz val="9"/>
        <color rgb="FFFF0000"/>
        <rFont val="Segoe UI"/>
        <family val="2"/>
      </rPr>
      <t xml:space="preserve"> </t>
    </r>
    <r>
      <rPr>
        <sz val="9"/>
        <rFont val="Segoe UI"/>
        <family val="2"/>
      </rPr>
      <t xml:space="preserve">
</t>
    </r>
  </si>
  <si>
    <t>Steuerbare Ressource</t>
  </si>
  <si>
    <t>Steuerbare Ressource ID</t>
  </si>
  <si>
    <t>Es ist ein Identifikator für jede steuerbare Ressource anzugeben. Diese wird als Dienstleistung mitgeliefert.</t>
  </si>
  <si>
    <t>IS-U Daten</t>
  </si>
  <si>
    <t>Verweis auf Malo</t>
  </si>
  <si>
    <t>Marktlokations-ID (MaLo)</t>
  </si>
  <si>
    <t xml:space="preserve">Marktlokation enthält die ID der Marktlokation (MaLo-ID) der Einheit. </t>
  </si>
  <si>
    <t>Steuergeräte</t>
  </si>
  <si>
    <t>Identifier</t>
  </si>
  <si>
    <t>ID des Fernwirkgeräts (FRE, FWA)</t>
  </si>
  <si>
    <t xml:space="preserve">Der Funkrundsteuerempfänger (FRE) wird vom Anlagenbetreiber beschafft, die Fernwirkanlage (FWA) installiert der Anschlussnetzbetreiber, z.B. OC49-R050K093, 1041100096838331 </t>
  </si>
  <si>
    <t>Steuerbare Gruppe</t>
  </si>
  <si>
    <t>Steuerbare Gruppe-ID</t>
  </si>
  <si>
    <t>Die „Steuerbare Gruppe“ (Zusammenfassung mehrerer SR zu einer steuerbaren Gruppe mit einer eigenen ID für die gemeinsame Steuerung im Rahmen der Rundsteuerung). SR-ID wird als Dienstleistung mitgeliefert, falls notwendig.</t>
  </si>
  <si>
    <t>Bilanzierungsgebiet</t>
  </si>
  <si>
    <r>
      <t xml:space="preserve">Bilanzierungsgebiet des Netzbetreibers, </t>
    </r>
    <r>
      <rPr>
        <sz val="9"/>
        <rFont val="Segoe UI"/>
        <family val="2"/>
      </rPr>
      <t>kann entfallen,</t>
    </r>
    <r>
      <rPr>
        <sz val="9"/>
        <color rgb="FFFF0000"/>
        <rFont val="Segoe UI"/>
        <family val="2"/>
      </rPr>
      <t xml:space="preserve"> </t>
    </r>
    <r>
      <rPr>
        <sz val="9"/>
        <rFont val="Segoe UI"/>
        <family val="2"/>
      </rPr>
      <t>wenn es nur ein Bilanzierungsgebiet je Regelzone gibt.</t>
    </r>
  </si>
  <si>
    <t>ÜNB Kategorie</t>
  </si>
  <si>
    <t>Regelzone</t>
  </si>
  <si>
    <r>
      <t xml:space="preserve">Regelzone des Übertragungsnetzbetreibers. </t>
    </r>
    <r>
      <rPr>
        <b/>
        <sz val="9"/>
        <rFont val="Segoe UI"/>
        <family val="2"/>
      </rPr>
      <t>Siehe Auswahl.</t>
    </r>
  </si>
  <si>
    <t>Bilanzkreis (X- oder Y EIC) der SR im Planwertmodell</t>
  </si>
  <si>
    <t>Bilanzkreis der TR im Planwertmodell (Einspeisung)</t>
  </si>
  <si>
    <t xml:space="preserve">Angabe des EIC-Codes für den Bilanzkreis (Einspeisung), dem die SEE/SSE (TR) zugeordnet ist. Angabe nur bei Teilnahme der TR am Planwertmodell
</t>
  </si>
  <si>
    <t>Direktvermarktung</t>
  </si>
  <si>
    <t>Art der Direktvermarktung</t>
  </si>
  <si>
    <t xml:space="preserve">Direktvermarktung </t>
  </si>
  <si>
    <r>
      <t xml:space="preserve">Direktvermarktung [ja/nein]. </t>
    </r>
    <r>
      <rPr>
        <b/>
        <sz val="9"/>
        <color theme="1"/>
        <rFont val="Segoe UI"/>
        <family val="2"/>
      </rPr>
      <t>Siehe Auswahl.</t>
    </r>
  </si>
  <si>
    <t>ja, nein</t>
  </si>
  <si>
    <t>Bilanzkreis</t>
  </si>
  <si>
    <t>Identifikator des Bilanzkreis (Einspeisung)</t>
  </si>
  <si>
    <t>Bilanzkreis der TR (Entnahme)</t>
  </si>
  <si>
    <t>Angabe des EIC-Codes für den Bilanzkreis (Entnahme), dem die SEE/SSE (TR) zugeordnet ist.</t>
  </si>
  <si>
    <t>Stromhändler</t>
  </si>
  <si>
    <t>Lieferant</t>
  </si>
  <si>
    <t>Identifikator des für die Malo verantwortlichen Lieferanten. MP-ID des für die MALO verantwortlichen Lieferanten.</t>
  </si>
  <si>
    <t>DZE-Daten der Einspeiseanlage</t>
  </si>
  <si>
    <t>Spitzenkappung</t>
  </si>
  <si>
    <t>Status Spitzenkappung</t>
  </si>
  <si>
    <r>
      <t xml:space="preserve">Befindet sich die Erzeugungsanlage in einem ausgewiesenen Spitzenkappungsgebiet [ja/nein]. </t>
    </r>
    <r>
      <rPr>
        <b/>
        <sz val="9"/>
        <rFont val="Segoe UI"/>
        <family val="2"/>
      </rPr>
      <t>Siehe Auswahl.</t>
    </r>
  </si>
  <si>
    <t>ja , nein</t>
  </si>
  <si>
    <t>Land</t>
  </si>
  <si>
    <t>Anschrift des Netzanschlusspunkts</t>
  </si>
  <si>
    <t>Adresse Netzverknüpfungspunkt der Erzeugungsanlage</t>
  </si>
  <si>
    <t>Bundesland (Freitext)</t>
  </si>
  <si>
    <t>Bundesland</t>
  </si>
  <si>
    <t>Standortzusatz</t>
  </si>
  <si>
    <t>PLZ</t>
  </si>
  <si>
    <t>Ort</t>
  </si>
  <si>
    <t>Ortsteil</t>
  </si>
  <si>
    <t>Straße</t>
  </si>
  <si>
    <t>HNR</t>
  </si>
  <si>
    <t>HNR (Hausnummer)</t>
  </si>
  <si>
    <t>HNR-Zusatz</t>
  </si>
  <si>
    <t>Technischer Verknüpfungspunkt</t>
  </si>
  <si>
    <t>Bezeichnung des Netzverknüpfungspunkts zum Netz des vorgelagerten NB, worauf die Anlage vorwiegend sensitiv wirkt. 
Name des Netzanschlussknotens, z.B.: "Umspannwerk XY" oder "Station XY"
Wenn bekannt: Name des Netzanschlusspunkts (Schaltfeld oder Leitung), z.B.: "Schaltfeld XYZ" oder "Leitung XYZ" 
Eingabe in folgendem Format: [Netzanschlussknoten;Netzanschlusspunkt]</t>
  </si>
  <si>
    <t>EEG-Inbetriebnahmedatum</t>
  </si>
  <si>
    <t>kommerzieller Inbetriebnahmezeitpunkt</t>
  </si>
  <si>
    <t>DATE</t>
  </si>
  <si>
    <t>Datum der kommerziellen Inbetriebnahme, ab dem die SEE/SSE nach marktwirtschaftlichen Gesichtspunkten betrieben wird. Ausgenommen davon sind Tests zur Inbetriebnahme. Bei Groß-SEE/SSE beschreibt die kommerzielle Inbetriebnahme das Datum, ab dem ein geregelter Leistungsbetrieb stattfindet. Sofern das kommerzielle Inbetriebnahmedatum in der nahen Zukunft liegt, ist dieses auch zu melden. Eingabe als Datum [tt.mm.jjjj].</t>
  </si>
  <si>
    <t>Inbetriebnahmedatum</t>
  </si>
  <si>
    <t>erstmaliger Inbetriebnahmezeitpunkt</t>
  </si>
  <si>
    <r>
      <t>Datum der erstmaligen Inbetriebsetzung der SEE/SSE nach Herstellung der technischen Betriebsbereitschaft. Die technische Betriebsbereitschaft setzt voraus, dass die SEE/SSE fest an dem für den dauerhaften Betrieb vorgesehenen Ort und dauerhaft mit dem für Erzeugung oder Entnahme von Wechselstrom erforderlichen Zubehör installiert wurde. Sofern das erstmalige Inbetriebnahmedatum in der nahen Zukunft liegt, ist dieses auch zu meld</t>
    </r>
    <r>
      <rPr>
        <sz val="9"/>
        <rFont val="Segoe UI"/>
        <family val="2"/>
      </rPr>
      <t>en ; Eingabe als Datum [tt.mm.jjjj].</t>
    </r>
  </si>
  <si>
    <t>Außerbetriebnahmedatum</t>
  </si>
  <si>
    <t>Außerbetriebnahme (endgültige Stillegung)</t>
  </si>
  <si>
    <t>Datum der endgültigen Stilllegung (falls bekannt) ist die dauerhafte Außerbetriebnahme der SEE/SSE nach Wegfall der technischen Betriebsbereitschaft. Ein Stilllegungszeitpunkt ist zu melden, sobald dieser dem Anlagenbetreiber bekannt ist. Eingabe als Datum [tt.mm.jjjj].</t>
  </si>
  <si>
    <t>Stilllegungszeitpunkt</t>
  </si>
  <si>
    <t>Vorläufige Stilllegung</t>
  </si>
  <si>
    <t>Stilllegungszeitpunkt: vorläufige Stilllegung</t>
  </si>
  <si>
    <t>Datum der vorläufigen Stilllegung bezeichnet die Beendigung des Betriebes nach marktwirtschaftlichen Gesichtspunkten, ohne dass die technische Betriebsbereitschaft beendet wird. Ein Stilllegungszeitpunkt ist zu melden, sobald dieser dem Anlagenbetreiber bekannt ist. Angabe gemäß der in der Anzeige nach § 13b Abs. 1 Satz 1 EnWG genannten Frist (mindestens 12 Monate im Voraus). Betriebsferien sind keine vorläufige Stilllegung; ggf. können diese als Nichtbeanspruchbarkeit mit einem entsprechenden Reason Code gemeldet werden. Eingabe als Datum [tt.mm.jjjj].</t>
  </si>
  <si>
    <t>Netzanschlussebene</t>
  </si>
  <si>
    <t>Spannungsebene</t>
  </si>
  <si>
    <r>
      <t xml:space="preserve">Spannungsebene des Netzanschlusses. </t>
    </r>
    <r>
      <rPr>
        <b/>
        <sz val="9"/>
        <color theme="1"/>
        <rFont val="Segoe UI"/>
        <family val="2"/>
      </rPr>
      <t>Siehe Auswahl.</t>
    </r>
  </si>
  <si>
    <t>NS, MS/NS, MS, HS/MS,
 HS, HöS/HS, HöS</t>
  </si>
  <si>
    <t>Umspannwerk</t>
  </si>
  <si>
    <t>Name</t>
  </si>
  <si>
    <t>Name Umspannwerk</t>
  </si>
  <si>
    <t>Name des zugeordneteten Umspannwerkes</t>
  </si>
  <si>
    <t>UW Direktanschluss</t>
  </si>
  <si>
    <t>Umspannwerk Direktanschluss</t>
  </si>
  <si>
    <r>
      <t xml:space="preserve">Anlage ist direkt am Umspannwerk angeschlossen [ja/nein]. </t>
    </r>
    <r>
      <rPr>
        <b/>
        <sz val="9"/>
        <rFont val="Segoe UI"/>
        <family val="2"/>
      </rPr>
      <t>Siehe Auswahl.</t>
    </r>
  </si>
  <si>
    <t>Trafonummer</t>
  </si>
  <si>
    <t>Trafo-Nummer</t>
  </si>
  <si>
    <t>Feld nur relevant, wenn die Erzeugungsanlage einem Umspannwerk zugeordnet werden kann oder direkt an einem Umspannwerk angeschlossen ist.</t>
  </si>
  <si>
    <t>Zähler</t>
  </si>
  <si>
    <t>Messlokation</t>
  </si>
  <si>
    <t>Messlokation-ID (MeLo)</t>
  </si>
  <si>
    <t xml:space="preserve">Messlokation-ID (MeLo) </t>
  </si>
  <si>
    <t>Messlokation-ID (MeLo) der Erzeugungsanlage (TR)</t>
  </si>
  <si>
    <t>Standort der Anlage (Str, Gemarkung, Flur, Flurstück)</t>
  </si>
  <si>
    <t>Standort der Anlage (TR)</t>
  </si>
  <si>
    <t>Hausnummer</t>
  </si>
  <si>
    <t>Gemeinde</t>
  </si>
  <si>
    <t>Postleitzahl</t>
  </si>
  <si>
    <t>Hausnummernergänzung</t>
  </si>
  <si>
    <t>Landkreis</t>
  </si>
  <si>
    <t>Gemarkung</t>
  </si>
  <si>
    <t>Flur</t>
  </si>
  <si>
    <t>Flurstück</t>
  </si>
  <si>
    <t>Technische Ressource</t>
  </si>
  <si>
    <t>Technische Ressource ID</t>
  </si>
  <si>
    <t xml:space="preserve">NB </t>
  </si>
  <si>
    <r>
      <t xml:space="preserve">Es ist ein Identifikator für jede technische Ressource anzugeben. 
</t>
    </r>
    <r>
      <rPr>
        <sz val="9"/>
        <rFont val="Segoe UI"/>
        <family val="2"/>
      </rPr>
      <t>Die ID wird als Dienstleistung mitgeliefert.</t>
    </r>
  </si>
  <si>
    <t>Kontakt</t>
  </si>
  <si>
    <t>Anlagenbetreiber ID</t>
  </si>
  <si>
    <t>ID des Betreibers der Technischen Ressource</t>
  </si>
  <si>
    <t>Betreiber der technischen Ressource (Marktpartner-ID)</t>
  </si>
  <si>
    <t>Dieses Element dient zur eindeutigen Identifikation des Betreibers der Technischen Ressource über seine Marktpartner-ID</t>
  </si>
  <si>
    <t>Nabenhöhe</t>
  </si>
  <si>
    <t>Nabenhöhe in m</t>
  </si>
  <si>
    <t>Es ist die Nabenhöhe der Windenergieanlage in Metern anzugeben.</t>
  </si>
  <si>
    <t>Generatortyp</t>
  </si>
  <si>
    <t>Hersteller</t>
  </si>
  <si>
    <t>Anlagenhersteller Wind</t>
  </si>
  <si>
    <t>Es ist der Anlagenhersteller der Winderzeugungsanlage anzugeben.</t>
  </si>
  <si>
    <t>EZE Typ</t>
  </si>
  <si>
    <t>Anlagentyp-Bezeichnung Wind</t>
  </si>
  <si>
    <t>Es ist die Bezeichnung des Anlagentyps gemäß Hersteller für Windenergieanlagen anzugeben.</t>
  </si>
  <si>
    <t>Wind-Anlage</t>
  </si>
  <si>
    <t>Seriennummer des Windturms</t>
  </si>
  <si>
    <t>WEA-Seriennummer</t>
  </si>
  <si>
    <t>Es ist die Seriennummer der Windenergieanlage anzugeben.</t>
  </si>
  <si>
    <t>Referenzertrag</t>
  </si>
  <si>
    <t>Referenzertrag der WEA</t>
  </si>
  <si>
    <t>Referenzertrag der Windenergieanlage</t>
  </si>
  <si>
    <t>Nachtabsenkungswert</t>
  </si>
  <si>
    <t>Nachtabsenkungswert in kW</t>
  </si>
  <si>
    <t>fester Leistungswert in kW; Standard in Deutschland: 22 bis 6 Uhr</t>
  </si>
  <si>
    <t>Ausrichtung  PV-Module [Grad]</t>
  </si>
  <si>
    <t>Ausrichtung  PV Module (genau)</t>
  </si>
  <si>
    <t>Ausrichtung  PV Module in Grad (genau)</t>
  </si>
  <si>
    <r>
      <t xml:space="preserve">Ausrichtung der PV-Module in Grad (genau). </t>
    </r>
    <r>
      <rPr>
        <b/>
        <sz val="9"/>
        <color theme="1"/>
        <rFont val="Segoe UI"/>
        <family val="2"/>
      </rPr>
      <t xml:space="preserve"> Angabe nur bei Auswahl des Spitz-Light Abrechnungsverfahren notwendig</t>
    </r>
    <r>
      <rPr>
        <sz val="9"/>
        <color theme="1"/>
        <rFont val="Segoe UI"/>
        <family val="2"/>
      </rPr>
      <t>.</t>
    </r>
  </si>
  <si>
    <t>Ausrichtung PV-Module</t>
  </si>
  <si>
    <r>
      <t xml:space="preserve">Angabe, in welche Himmelsrichtung die Module ausgerichtet sind.
Hinweise: 
● Bei Hausdach-Solaranlagen entspricht die Ausrichtung in der Regel der Himmelsrichtung, in die das Hausdach zeigt, auf dem die Module montiert sind. 
● Wenn die Module in unterschiedlichen Himmelsrichtungen montiert sind, dann ist die Himmelsrichtung angegeben, die für den überwiegenden Teil der Module zutrifft.
</t>
    </r>
    <r>
      <rPr>
        <b/>
        <sz val="9"/>
        <color theme="1"/>
        <rFont val="Segoe UI"/>
        <family val="2"/>
      </rPr>
      <t>Siehe Auswahl.</t>
    </r>
  </si>
  <si>
    <t>Nord, Süd, Ost, West</t>
  </si>
  <si>
    <t>Neigungswinkel  PV-Module [Grad]</t>
  </si>
  <si>
    <t>Neigungswinkel  PV Module (genau)</t>
  </si>
  <si>
    <t>Neigungswinkel  PV Module in Grad (genau)</t>
  </si>
  <si>
    <r>
      <t xml:space="preserve">Neigungswinkel der PV-Module in Grad (genau)
</t>
    </r>
    <r>
      <rPr>
        <b/>
        <sz val="9"/>
        <color theme="1"/>
        <rFont val="Segoe UI"/>
        <family val="2"/>
      </rPr>
      <t>Angabe nur bei Auswahl des Spitz-Light Abrechnungsverfahren notwendig.</t>
    </r>
  </si>
  <si>
    <t>Neigungswinkel PV Module</t>
  </si>
  <si>
    <t>Neigungswinkel PV Module in Grad</t>
  </si>
  <si>
    <r>
      <t xml:space="preserve">Angabe, in welchem Neigungswinkel die Module ausgerichtet sind.
Wenn die Module in unterschiedlichen Neigungswinkeln montiert sind, dann ist der Winkelbereich angegeben, der für den überwiegenden Teil der Module zutrifft. </t>
    </r>
    <r>
      <rPr>
        <b/>
        <sz val="9"/>
        <color theme="1"/>
        <rFont val="Segoe UI"/>
        <family val="2"/>
      </rPr>
      <t>Siehe Auswahl.</t>
    </r>
  </si>
  <si>
    <t>PV: Format gemäß MaStr
(Winkel)_113</t>
  </si>
  <si>
    <t>Breitengrad</t>
  </si>
  <si>
    <t>Geo-Daten der Einheit</t>
  </si>
  <si>
    <t>Geo-Daten der Einheit - Breitengrad</t>
  </si>
  <si>
    <t>Längengrade nach WGS84 (Ost)</t>
  </si>
  <si>
    <t>Längengrad</t>
  </si>
  <si>
    <t>Geo-Daten der Einheit - Längengrad</t>
  </si>
  <si>
    <t>Breitengrade nach WGS84 (Nord)</t>
  </si>
  <si>
    <t>elektr. Leistung in kW</t>
  </si>
  <si>
    <t>Bruttonennleistung</t>
  </si>
  <si>
    <t>Bruttonennleistung in kW</t>
  </si>
  <si>
    <t>Diese entspricht den an den Klemmen des Generators abgegebene elektrische Leistung in kW - ohne Verluste. Diese ist wie im MaStR beschrieben anzugeben. Für PV-SEE: Die Bruttonennleistung entspricht der Summe der Gleichstromleistungen der verbauten Module nach Herstellerangabe = Modulleistung (ML). Für Stromspeichereinheiten ist hier eine Eingabe für die Erzeugungsseite anzugeben.</t>
  </si>
  <si>
    <t>Nettonennleistung in kW</t>
  </si>
  <si>
    <t>Nettonennleistung Prod</t>
  </si>
  <si>
    <t>Nettonennleistung Prod in kW</t>
  </si>
  <si>
    <t>Nur für SEE-Anlagen oder SSE-Anlagen anzugeben (generatorscharf)</t>
  </si>
  <si>
    <t>BEV Zuordnung Erzeugungseinheit zu EZE-Katalog</t>
  </si>
  <si>
    <t>Wechselrichterleistung (kW)</t>
  </si>
  <si>
    <t>kumulierte Wechselrichterleistung</t>
  </si>
  <si>
    <t>kumulierte Wechselrichterleistung in kW</t>
  </si>
  <si>
    <t>Es ist die installierte Wechselrichterleistung in kW kumuliert pro Netzanschlusspunkt anzugeben. Hier ist die Wechselrichterleistung (WRL) der SEE einzutragen. Bei Wechselrichtern, die von mehreren SEE genutzt werden, ist die Leistung anteilig nach Bruttonennleistung zuzuordnen.</t>
  </si>
  <si>
    <t>Nettonennleistung Verb [kW]</t>
  </si>
  <si>
    <t>Nettonennleistung Verb</t>
  </si>
  <si>
    <t>Nettonennleistung Verb in kW</t>
  </si>
  <si>
    <r>
      <t xml:space="preserve">Für die Aufnahme von Energie wird der für den Generatorbetrieb definierte Begriff PROD_nenn in Analogie auch für die Bezugsrichtung verwendet. Im Gegensatz zu PROD_nenn sind Betriebs- und Eigenbedarf wie bspw. Netzverluste bis zum Einspeisepunkt in der Nettonennleistung enthalten. </t>
    </r>
    <r>
      <rPr>
        <b/>
        <sz val="9"/>
        <color theme="1"/>
        <rFont val="Segoe UI"/>
        <family val="2"/>
      </rPr>
      <t>Nur für Speicher relevant.</t>
    </r>
  </si>
  <si>
    <t>Nettoengpassleistung Verb [kW]</t>
  </si>
  <si>
    <t>Nettoengpassleistung Verb</t>
  </si>
  <si>
    <t>Nettoengpassleistung Verb in kW</t>
  </si>
  <si>
    <t>Die Nettoengpassleistung stellt diejenige Leistung dar, die durch das leistungsbegrenzende Element der Einheit vorgegeben wird und zeigt somit auf, welche Leistung maximal netzwirksam sein kann.</t>
  </si>
  <si>
    <t>Nettoengpassleistung (von Stromanlagen)</t>
  </si>
  <si>
    <t>Nettoengpassleistung Prod</t>
  </si>
  <si>
    <t>Nettoengpassleistung Prod in kW</t>
  </si>
  <si>
    <t>Die Nettoengpassleistung in kW stellt diejenige Leistung dar, die durch das leistungsbegrenzende Element der Einheit vorgegeben wird und zeigt somit auf, welche Leistung maximal netzwirksam sein kann. Diese ist wie im MaStR beschrieben (siehe Stromerzeugungslokation) anzugeben.</t>
  </si>
  <si>
    <t>Name Anlagenbetreiber + Adresse</t>
  </si>
  <si>
    <t>Adresse Anlagenbetreiber  Name</t>
  </si>
  <si>
    <t>Adresse Anlagenbetreiber  Straße</t>
  </si>
  <si>
    <t>Adresse Anlagenbetreiber  Hausnummer</t>
  </si>
  <si>
    <t>Adresse Anlagenbetreiber  Postleitzahl</t>
  </si>
  <si>
    <t>Adresse Anlagenbetreiber  Ort</t>
  </si>
  <si>
    <t>Adresse Anlagenbetreiber  Land</t>
  </si>
  <si>
    <t>Adresse Anlagenbetreiber  Hausnummernergänzung</t>
  </si>
  <si>
    <t>Adresse Anlagenbetreiber  Ortsteil</t>
  </si>
  <si>
    <t>Adresse Anlagenbetreiber  Gemeinde</t>
  </si>
  <si>
    <t>Bundesland(Text)</t>
  </si>
  <si>
    <t>Adresse Anlagenbetreiber  Bundesland</t>
  </si>
  <si>
    <t>Anschlussnetzbetreiber</t>
  </si>
  <si>
    <t>Es ist die Marktpartner-ID des Anschlussnetzbetreibers (BDEW-Codenummer oder GS1) anzugeben.</t>
  </si>
  <si>
    <t>Identifikator des anweisenden NB</t>
  </si>
  <si>
    <t>anweisender Netzbetreiber</t>
  </si>
  <si>
    <r>
      <t>Marktpartner ID des anweisenden Netzbetreibers, der im Rahmen einer Redispatch-Maßnahme den EIV zur 
Wirkleistungsanpassung anweist (Aufforderungsfall) oder die Wirkleistungsanpassung einer SR ausführt (Duldungsfall). 
Der anweisende Netzbetreiber ist im Regelfall der ANB,</t>
    </r>
    <r>
      <rPr>
        <sz val="9"/>
        <color rgb="FFFF0000"/>
        <rFont val="Segoe UI"/>
        <family val="2"/>
      </rPr>
      <t xml:space="preserve"> </t>
    </r>
    <r>
      <rPr>
        <sz val="9"/>
        <rFont val="Segoe UI"/>
        <family val="2"/>
      </rPr>
      <t>sofern nicht anders vereinbart. Hier ist nicht der steuernde Dienstleister einzutragen.</t>
    </r>
  </si>
  <si>
    <t>Identifikator der betroffenen NB</t>
  </si>
  <si>
    <t>betroffenen Netzbetreiber</t>
  </si>
  <si>
    <t>betroffene Netzbetreiber</t>
  </si>
  <si>
    <t>Marktpartner ID's der betroffenen vorgelagerten NB (s. MAKO). Mehrere Eingaben sind durch Semikolon zu trennen.</t>
  </si>
  <si>
    <t>Identifikator der weiteren betroffenen NB</t>
  </si>
  <si>
    <t>weitere betroffene Netzbetreiber</t>
  </si>
  <si>
    <t>Martpartner-ID der Netzbetreiber der gleichen Spannungsebene, zu denen eine elektrische Kopplung mit einer signifikanten Netzwirksamkeit existiert.  Mehrere Eingaben sind durch Semikolon zu trennen.</t>
  </si>
  <si>
    <t>Speicher-Anlage</t>
  </si>
  <si>
    <t>Nutzbare Speicherkapazität in kWh</t>
  </si>
  <si>
    <t>nutzbarer Energiegehalt des Speichers</t>
  </si>
  <si>
    <t>nutzbarer Energiegehalt des Speichers in kWh</t>
  </si>
  <si>
    <t>Maximal möglicher Energieinhalt eines Speichers, der zur Verfügung steht, unabhängig vom Speichermedium und
bezogen auf die vom Speichersystem lieferbare elektrische Energie.</t>
  </si>
  <si>
    <t>Verweis auf Einspeiseanlage</t>
  </si>
  <si>
    <t>Zuordnung eines Speichers</t>
  </si>
  <si>
    <t>Angabe, ob eine SEE über einen zugeordneten SSE verfügt, der die SEE-Leistung (teilweise) aufnehmen kann. Eingabe der SSE-Nummer</t>
  </si>
  <si>
    <t>Zugeordnete Erzeugungsanlagen zum Speicher</t>
  </si>
  <si>
    <t>Für die Speicherabrechnung wird die SEE-Nummer benötigt, aus welchen Erzeugungsanlagen ein Speicher geladen wird.</t>
  </si>
  <si>
    <t>Bezug Speicher aus dem Netz</t>
  </si>
  <si>
    <r>
      <t xml:space="preserve">ja/nein; </t>
    </r>
    <r>
      <rPr>
        <b/>
        <sz val="9"/>
        <rFont val="Segoe UI"/>
        <family val="2"/>
      </rPr>
      <t>Siehe Auswahl.</t>
    </r>
  </si>
  <si>
    <t>Vergütungskategorie</t>
  </si>
  <si>
    <t>Vergütungskategorie für die Einspeisung</t>
  </si>
  <si>
    <t>Förderungsmodell</t>
  </si>
  <si>
    <r>
      <t xml:space="preserve">EEG mit Förderung, 
EEG ohne Förderung, 
KWK mit Förderung, 
KWK ohne Förderung, 
ohne gesetzliche Förderung, </t>
    </r>
    <r>
      <rPr>
        <b/>
        <sz val="9"/>
        <color theme="1"/>
        <rFont val="Segoe UI"/>
        <family val="2"/>
      </rPr>
      <t>siehe Auswahl</t>
    </r>
  </si>
  <si>
    <t>EEG mit Förderung, EEG ohne Förderung, KWK mit Förderung,
 KWK ohne Förderung, ohne gesetzliche Förderung</t>
  </si>
  <si>
    <t>Höchstbemessungsleistung in kW</t>
  </si>
  <si>
    <t>Bis zur Grenze der Höchstbemessungleistung besteht nach EEG Vergütungsanspruch. Die Höchstbemessungsleistung ist laut EEG die mit der Marktprämie ausgezahlte, höchste Bemessungsleistung in einem KJ und ist für Biogasanlagen relevant</t>
  </si>
  <si>
    <t>Bemessungsleistung der Anlage in kW</t>
  </si>
  <si>
    <t>Quotient aus der Summe der in dem jeweiligen Kalenderjahr erzeugten Kilowattstunden und der Summe der vollen Zeitstunden des jeweiligen Kalenderjahres abzüglich der vollen Stunden vor der erstmaligen Erzeugung von Strom</t>
  </si>
  <si>
    <t>Bemessungsleistung der Anlage im Vorjahr (JEA) in kW</t>
  </si>
  <si>
    <t>Quotient aus der Summe der in dem jeweiligen Kalenderjahr erzeugten Kilowattstunden und der Summe der vollen Zeitstunden des jeweiligen Kalenderjahres abzüglich der vollen Stunden vor der erstmaligen Erzeugung von Strom im Vorjahr</t>
  </si>
  <si>
    <t>Vollbenutzungsstunden KWKG  in h</t>
  </si>
  <si>
    <t>Nach EEG förderfähige Vollbenutzungsstunden einer KWK-Anlage</t>
  </si>
  <si>
    <t xml:space="preserve">Abrechnungsklasse </t>
  </si>
  <si>
    <r>
      <rPr>
        <sz val="9"/>
        <color theme="1"/>
        <rFont val="Segoe UI"/>
        <family val="2"/>
      </rPr>
      <t>SLP oder RLM</t>
    </r>
    <r>
      <rPr>
        <b/>
        <sz val="9"/>
        <color theme="1"/>
        <rFont val="Segoe UI"/>
        <family val="2"/>
      </rPr>
      <t>, siehe Auswahl.</t>
    </r>
  </si>
  <si>
    <t>Anlagenkennlinie</t>
  </si>
  <si>
    <t>Eingabe Datenfelder unten</t>
  </si>
  <si>
    <r>
      <rPr>
        <sz val="9"/>
        <color theme="1"/>
        <rFont val="Segoe UI"/>
        <family val="2"/>
      </rPr>
      <t>Tabelle der Leistungswerte P (kW) zu Windgeschwindigkeit auf Nabenhöhe in (m/s); s. Dieses Feld ist nur bei Winderzeugungseinheiten notwendig. Die Daten bitte in dem</t>
    </r>
    <r>
      <rPr>
        <sz val="9"/>
        <color rgb="FFFF0000"/>
        <rFont val="Segoe UI"/>
        <family val="2"/>
      </rPr>
      <t xml:space="preserve"> </t>
    </r>
    <r>
      <rPr>
        <sz val="9"/>
        <rFont val="Segoe UI"/>
        <family val="2"/>
      </rPr>
      <t>unterhalb des Stammdatums eintragen. Die Anlagenkennlinie ist beim Anlagenhersteller anzufragen.</t>
    </r>
    <r>
      <rPr>
        <sz val="9"/>
        <color theme="1"/>
        <rFont val="Segoe UI"/>
        <family val="2"/>
        <charset val="1"/>
      </rPr>
      <t xml:space="preserve">
</t>
    </r>
  </si>
  <si>
    <t>Windgeschwindigkeit in m/s</t>
  </si>
  <si>
    <t>Anlagenleistung in kW</t>
  </si>
  <si>
    <t>HRL</t>
  </si>
  <si>
    <t>Prognosemodell</t>
  </si>
  <si>
    <t>ja</t>
  </si>
  <si>
    <t>NS</t>
  </si>
  <si>
    <t>Nord</t>
  </si>
  <si>
    <t>EEG mit Förderung</t>
  </si>
  <si>
    <t>&lt; 20 °</t>
  </si>
  <si>
    <t>50Hertz</t>
  </si>
  <si>
    <t>SLP</t>
  </si>
  <si>
    <t>Pauschal</t>
  </si>
  <si>
    <t>GUT</t>
  </si>
  <si>
    <t>Planwertmodell</t>
  </si>
  <si>
    <t>nein</t>
  </si>
  <si>
    <t>Photovoltaik</t>
  </si>
  <si>
    <t>MS/NS</t>
  </si>
  <si>
    <t>Süd</t>
  </si>
  <si>
    <t>EEG ohne Förderung</t>
  </si>
  <si>
    <t>20 ° - 40 °</t>
  </si>
  <si>
    <t>&gt;= 100 kW</t>
  </si>
  <si>
    <t>amprion</t>
  </si>
  <si>
    <t>RLM</t>
  </si>
  <si>
    <t>Spitz</t>
  </si>
  <si>
    <t>Bio - gasförmig</t>
  </si>
  <si>
    <t>MS</t>
  </si>
  <si>
    <t>Ost</t>
  </si>
  <si>
    <t>KWK mit Förderung</t>
  </si>
  <si>
    <t>40 ° - 60 °</t>
  </si>
  <si>
    <t>TenneT</t>
  </si>
  <si>
    <t>Spitz-Light</t>
  </si>
  <si>
    <t>Bio - flüssig</t>
  </si>
  <si>
    <t>HS/MS</t>
  </si>
  <si>
    <t>West</t>
  </si>
  <si>
    <t>KWK ohne Förderung</t>
  </si>
  <si>
    <t>&gt; 60 °</t>
  </si>
  <si>
    <t>TransnetBW</t>
  </si>
  <si>
    <t>Bio - fest</t>
  </si>
  <si>
    <t>HS</t>
  </si>
  <si>
    <t>ohne gesetzliche Förderung</t>
  </si>
  <si>
    <t>Wasser - Laufwasseranlage</t>
  </si>
  <si>
    <t>HöS/HS</t>
  </si>
  <si>
    <t>Wasser - Speicherwasseranlage</t>
  </si>
  <si>
    <t>HöS</t>
  </si>
  <si>
    <t>Wasser - Pumpspeicheranlage</t>
  </si>
  <si>
    <t>Speicher - netzgebunden</t>
  </si>
  <si>
    <t>Speicher - EEG-Anlage zugeordnet</t>
  </si>
  <si>
    <t>KWKG</t>
  </si>
  <si>
    <t>Sonstige</t>
  </si>
  <si>
    <t>kV</t>
  </si>
  <si>
    <t>Quelle der Stammdaten = HarNES (stellvertretend für alle Stammdatensysteme)</t>
  </si>
  <si>
    <t>Onlineformular von Regiocom</t>
  </si>
  <si>
    <t>RD-System (emsys)</t>
  </si>
  <si>
    <t>Datenfelder im Stammdatensystem (bei Alt-E.ON HarNES) bereits vorhanden?</t>
  </si>
  <si>
    <t>vorhandene Feldbezeichnung in HarNES (HarNES hier: stellvertretend für alle Stammdatensysteme)</t>
  </si>
  <si>
    <t>Stammdatenfelder im Stammdatensystem Oberfläche (Feldbezeichnungen neu)</t>
  </si>
  <si>
    <t>Typ</t>
  </si>
  <si>
    <t>Folgende Felder sollen im Onlineformular bei den unten stehenden DSO angezeigt werden</t>
  </si>
  <si>
    <t>Auswahl an Regiocom fürs Onlineformular 18.12.2020</t>
  </si>
  <si>
    <t>Auswahl an Regiocom fürs Onlineformular 28.01.2021</t>
  </si>
  <si>
    <t>Auswahl an Regiocom fürs Onlineformular 11.02.2021</t>
  </si>
  <si>
    <t>Auswahl an Regiocom fürs Onlineformular 11.03.2021</t>
  </si>
  <si>
    <t>Begründungen: Warum keine  Auswahl fürs Onlineformular von Regiocom</t>
  </si>
  <si>
    <t>Stand 11.02.2021</t>
  </si>
  <si>
    <t>neu März 2021</t>
  </si>
  <si>
    <t>lfd. Nr.</t>
  </si>
  <si>
    <t>Stand [Datum]</t>
  </si>
  <si>
    <t>Stammdatum</t>
  </si>
  <si>
    <t>Stammdaten aus BDEW - edi@energy vom 15.01.2021</t>
  </si>
  <si>
    <t>Stammdatum aus BK6-20-061 (Entwurf vom 12.08.2020)</t>
  </si>
  <si>
    <t>Stammdaten-Guide Entwurf vom 05.11.2020</t>
  </si>
  <si>
    <t>Einheit</t>
  </si>
  <si>
    <t>Beschreibung / Abhängigkeit / Anmerkung edi@energy (Stand: 15.01.2021)</t>
  </si>
  <si>
    <t>Klärungsbedarf</t>
  </si>
  <si>
    <t>Begründung</t>
  </si>
  <si>
    <t>Beschreibung BK6-20-061</t>
  </si>
  <si>
    <t>Beschreibung / Anmerkungen Stammdatenguide (05.11.2020)</t>
  </si>
  <si>
    <t>Beschreibung für SD-Felder und / oder Online-Formular</t>
  </si>
  <si>
    <t>Objekt für SDS</t>
  </si>
  <si>
    <t>Übertragungsweg (Migration) erstmals zur HarNES</t>
  </si>
  <si>
    <t>Datenpunkte Kategorie</t>
  </si>
  <si>
    <t>Übertragungsweg im Regelbetrieb Redispatch</t>
  </si>
  <si>
    <t>vorhandene Felder im MaStR</t>
  </si>
  <si>
    <t>Abgleich mit MaStR ja/nein</t>
  </si>
  <si>
    <t>Bereitstellung vom Stammdatensystem =&gt; RD-System (über Integrationsplattform)</t>
  </si>
  <si>
    <t>Bereitstellung vom Externen Markt =&gt; Stammdatensystem  (über Template)</t>
  </si>
  <si>
    <t>Bereitstellung vom RD-System =&gt; Stammdatensystem  (über Integrationsplattform)</t>
  </si>
  <si>
    <t xml:space="preserve">WestNetz </t>
  </si>
  <si>
    <t xml:space="preserve">MitNetz </t>
  </si>
  <si>
    <t xml:space="preserve">VSE </t>
  </si>
  <si>
    <t>LEW Verteilnetz (LVN) ja / nein</t>
  </si>
  <si>
    <t>SYNA</t>
  </si>
  <si>
    <t>Westnetz</t>
  </si>
  <si>
    <t>MitNetz ja/nein</t>
  </si>
  <si>
    <t>VSE ja/nein</t>
  </si>
  <si>
    <t>HarNES</t>
  </si>
  <si>
    <t>HarNES Objekt (NEU)</t>
  </si>
  <si>
    <t>Name Stammdatenfeld</t>
  </si>
  <si>
    <t>Beschreibung (Tooltip)</t>
  </si>
  <si>
    <t>siehe auch SDG</t>
  </si>
  <si>
    <t>Einheit für SDS</t>
  </si>
  <si>
    <t>Auswahlfelder aus Katalog</t>
  </si>
  <si>
    <t>Feldlänge / Anz Vorkomma / Anz Nachkomma</t>
  </si>
  <si>
    <t>Bio (Gas, flüssig, fest), Klärschlamm</t>
  </si>
  <si>
    <t>Wasser (lauf, Speicher)</t>
  </si>
  <si>
    <t>Vorbelegungswert [nein / Wert]</t>
  </si>
  <si>
    <t>nur automatischer Eintrag</t>
  </si>
  <si>
    <t>Plausibilitätsprüfungen</t>
  </si>
  <si>
    <t>Zeitscheiben</t>
  </si>
  <si>
    <t>Objektbeziehung zu an anderem Datenfeld</t>
  </si>
  <si>
    <t>Import-Cockpit (connect+)</t>
  </si>
  <si>
    <t>DQ-Cockpit (manuelle Bearbeitung)</t>
  </si>
  <si>
    <t>Personenbezogene Daten</t>
  </si>
  <si>
    <t>Daten aus Marktstammdatenregister</t>
  </si>
  <si>
    <t>Def. laut Marktstammdatenregister</t>
  </si>
  <si>
    <t>Liegen diese Angaben beim NB vor (Papier, Mail, Datenblatt)</t>
  </si>
  <si>
    <t>AVANG</t>
  </si>
  <si>
    <t>BAGE</t>
  </si>
  <si>
    <t>EDI</t>
  </si>
  <si>
    <t>SHNG</t>
  </si>
  <si>
    <t>MitNetz</t>
  </si>
  <si>
    <t>VSE</t>
  </si>
  <si>
    <t xml:space="preserve">LEW Verteilnetz (LVN) </t>
  </si>
  <si>
    <t>Feld veränderbar [ja/nein]</t>
  </si>
  <si>
    <t>Pflichtfeld</t>
  </si>
  <si>
    <t>immer überschrebbar</t>
  </si>
  <si>
    <t>nur überschreibbar, wenn leer</t>
  </si>
  <si>
    <t>nur anzeigen</t>
  </si>
  <si>
    <t>Regeln</t>
  </si>
  <si>
    <t>Bereich</t>
  </si>
  <si>
    <t>Reichenfolge Formular</t>
  </si>
  <si>
    <t>Stammdatum 
(Feldname kurz)</t>
  </si>
  <si>
    <t>Feldbezeichnung lang</t>
  </si>
  <si>
    <t>z. B. EIV =&gt; E.ON</t>
  </si>
  <si>
    <t>zusätzlich ist ein Abgleich mit der Anwedungstabelle "Stammdaten" zu machen</t>
  </si>
  <si>
    <t>z. B. connect +</t>
  </si>
  <si>
    <t>Prognose [x]</t>
  </si>
  <si>
    <t>RDD [x]</t>
  </si>
  <si>
    <t>ASE [x]</t>
  </si>
  <si>
    <t>NZA [x]</t>
  </si>
  <si>
    <t>Bilanzierung [x]</t>
  </si>
  <si>
    <t>energ. Ausgl. [x]</t>
  </si>
  <si>
    <t>Abrechnung [x]</t>
  </si>
  <si>
    <t>externer Markt [x]</t>
  </si>
  <si>
    <t>ja/nein</t>
  </si>
  <si>
    <t>String</t>
  </si>
  <si>
    <t>6 / 3 / 3</t>
  </si>
  <si>
    <t>Ja/Nein</t>
  </si>
  <si>
    <t>Zielfeld</t>
  </si>
  <si>
    <t>Anmerkung</t>
  </si>
  <si>
    <t>Hinweise des AP P&amp;V</t>
  </si>
  <si>
    <t>ja / nein</t>
  </si>
  <si>
    <t>wenn Feld im SDS = leer, dann ja</t>
  </si>
  <si>
    <t>fahrbare Mindesterzeugungsleistung</t>
  </si>
  <si>
    <t>fahrbare Mindesterzeugungswirkleistung</t>
  </si>
  <si>
    <t>Mindestleistung</t>
  </si>
  <si>
    <t>MW oder kW</t>
  </si>
  <si>
    <t>Mindestleistung enthält die dauerhaft minimal elektrisch
stabil erzeugbare Leistung unter Normbedingungen in
MW.</t>
  </si>
  <si>
    <t>Dieser Wert dient der Beschreibung des fahrbaren Leistungsbandes für Einheiten, für die kein korrespondierendes Planungsdatum übermittelt wird. Es kann das Potential für Maßnahmen nach § 13 Abs. 2 EnWG ermittelt werden (Nichtbeachtung der RL-Vorhaltung). Zudem dient der Wert zur besseren Modellierung der großen Einheiten.</t>
  </si>
  <si>
    <t>Es ist die dauerhaft minimal in das Stromnetz einspeisbare Leistung anzugeben.</t>
  </si>
  <si>
    <t>Mindestleistung enthält die dauerhaft minimal elektrisch stabil erzeugbare Leistung einer technischen Ressource unter Normbedingungen in MW.</t>
  </si>
  <si>
    <t>Connect+</t>
  </si>
  <si>
    <t>Basis-Stammdaten zu SR bzw. TR</t>
  </si>
  <si>
    <t>NEU</t>
  </si>
  <si>
    <t>Mindestleistung [kW]</t>
  </si>
  <si>
    <t>float</t>
  </si>
  <si>
    <t>kW</t>
  </si>
  <si>
    <t>9 / 6 / 3</t>
  </si>
  <si>
    <t>ja, connect+</t>
  </si>
  <si>
    <t>ja, siehe Tabellenblatt Datenvalidierung</t>
  </si>
  <si>
    <t xml:space="preserve">P&amp;V stellt KEINE Stammdaten zur Verfügung, ABER die Ergebnisse der Validierung werden an das stammdatenführende System als Report zurück gegeben. Somit ist P&amp;V nicht in der Verantwortung der korrekten Stammdaten, aber liefert ggf. hilfreiche Ersatzwerte und Auswertungen zu unplausibeln &amp; unvollständigen Datenfeldern. </t>
  </si>
  <si>
    <t>connect+ Basis-Stammdaten</t>
  </si>
  <si>
    <t>Wirkungsgrad des Speichers</t>
  </si>
  <si>
    <t>Wirkungsgrad_Speicher</t>
  </si>
  <si>
    <t>%</t>
  </si>
  <si>
    <t>Nur für SSE</t>
  </si>
  <si>
    <t>Der Wert wird für die Ermittlung von Potentialen für Entlastungsmaßnahmen benötigt.</t>
  </si>
  <si>
    <t>Der Wirkungsgrad eines Speichers ergibt sich rechnerisch als Verhältnis zwischen der abrufbaren Energie und der zuvor zugeführten Energie.</t>
  </si>
  <si>
    <t>Wirkungsgrad Speicher [%]</t>
  </si>
  <si>
    <t>5/2/3</t>
  </si>
  <si>
    <t>maximale Wirkleistung des Speichers zum Einspeichern</t>
  </si>
  <si>
    <t>Wirkleistung_Einspeichern_max</t>
  </si>
  <si>
    <t>Es ist der maximal mögliche Leistungsbezug des Speichers anzugeben.</t>
  </si>
  <si>
    <t>Batteriespeicher &gt; Allgemein &gt; Bruttoleistung; max. Beladeleistung</t>
  </si>
  <si>
    <t>maximale Wirkleistung des Speichers zum Einspeichern [kW]</t>
  </si>
  <si>
    <t>maximale Wirkleistung des Speichers zum Ausspeichern</t>
  </si>
  <si>
    <t>Wirkleistung_Ausspeichern_max</t>
  </si>
  <si>
    <t>Es ist die maximal mögliche Leistungsabgabe des Speichers anzugeben.</t>
  </si>
  <si>
    <t>Batteriespeicher &gt; Allgemein &gt; max. Entladeleistung in kW</t>
  </si>
  <si>
    <t>maximale Wirkleistung des Speichers zum Ausspeichern [kW]</t>
  </si>
  <si>
    <t>Mindestbetriebszeit</t>
  </si>
  <si>
    <t>Mindestbetriebszeit einer SEE, die mit thermischen Prozessen betrieben wird</t>
  </si>
  <si>
    <t>Min</t>
  </si>
  <si>
    <t>Mindestbetriebszeit enthält den typischen Zeitraum in
Minuten, innerhalb dessen die Anlage nach erfolgtem
Start mindestens Leistung in das Netz einspeisen muss. nur bei thermischen SEE</t>
  </si>
  <si>
    <t>Der Wert wird zur Planung des zeitlichen Einsatzes einer Einheit für Entlastungsmaßnahmen unter Einbeziehung erzeugungsdynamischer Randbedingungen bzw. Einschränkungen benötigt.</t>
  </si>
  <si>
    <t>Mindestbetriebszeit bezeichnet die Zeit, die zwischen An- und Abfahrt notwendig ist.</t>
  </si>
  <si>
    <t>Mindestbetriebszeit enthält den typischen Zeitraum in Minuten, innerhalb dessen die Anlage nach erfolgtem Start mindestens Leistung in das Netz einspeisen muss. A: nur bei thermischen SEE, min</t>
  </si>
  <si>
    <t>Mindestbetriebszeit [Min]</t>
  </si>
  <si>
    <t>int</t>
  </si>
  <si>
    <t>Mindeststillstandzeit</t>
  </si>
  <si>
    <t>Mindeststillstandzeit einer SEE, die mit thermischen Prozessen betrieben wird</t>
  </si>
  <si>
    <t>Mindeststillstandszeit</t>
  </si>
  <si>
    <t>nur bei thermischen SEE</t>
  </si>
  <si>
    <t>Der Wert wird zur Beurteilung der zeitlichen Bedingungen einer Wiederanfahrt einer SEE/SSE benötigt. Der Wert wird zur Planung des zeitlichen Einsatzes einer Einheit für Entlastungsmaßnahmen unter Einbeziehung erzeugungsdynamischer Randbedingungen bzw. Einschränkungen benötigt.</t>
  </si>
  <si>
    <t>Darunter ist der typische Zeitraum zu verstehen, während dessen die Einheit nach erfolgter Netztrennung nicht zum Wiederanfahren zur Verfügung steht.</t>
  </si>
  <si>
    <t>A: nur bei thermischen SEE, min</t>
  </si>
  <si>
    <t>Mindeststillstandszeit [Min]</t>
  </si>
  <si>
    <t>Anfahrtszeit kalt</t>
  </si>
  <si>
    <t>Anfahrtszeit thermischer SEE vom Kommando bis zur Synchronisation aus Zustand kalt (&gt; 48 h Stillstandzeit)</t>
  </si>
  <si>
    <t>Anfahrzeit_kalt</t>
  </si>
  <si>
    <t>Der Wert wird zur Planung der zeitlichen Einsatzverfügbarkeit von Entlastungsmaßnahmen an einer Einheit anhand der anlagentechnischen Randbedingungen benötigt.</t>
  </si>
  <si>
    <t>Anfahrtszeit thermischer Einheiten vom Kommando bis zur Synchronisation aus Zustand kalt (&gt; 48 h Stillstandzeit): Darunter ist der typische Zeitraum vom Kommando zum Anfahren der Einheit bis zum Zeitpunkt des Beginns der Leistungseinspeisung in das Netz zu verstehen. Dieses gilt für einen Stillstand der Einheit vor Anfahrt von größer als 48 h</t>
  </si>
  <si>
    <t>min, nur bei thermischen SEE</t>
  </si>
  <si>
    <t>Anfahrzeit_kalt [Min]</t>
  </si>
  <si>
    <t>Anfahrtszeit warm</t>
  </si>
  <si>
    <t>Anfahrzeit_warm</t>
  </si>
  <si>
    <t>Anfahrtszeit thermischer Einheiten vom Kommando bis zur Synchronisation aus Zustand warm ( &lt; 48 h Stillstandzeit): Darunter ist der typische Zeitraum vom Kommando zum Anfahren der Einheit bis zum Zeitpunkt des Beginns der Leistungseinspeisung in das Netz zu verstehen. Dieses gilt für einen Stillstand der Einheit vor Anfahrt von kleiner als 48 h</t>
  </si>
  <si>
    <t>Anfahrzeit_warm [Min]</t>
  </si>
  <si>
    <t>Hochfahrzeit kalt</t>
  </si>
  <si>
    <t>Hochfahrzeit thermische SEE von Synchronisation bis PROD_min aus Zustand kalt (&gt; 48 h Stillstandzeit)</t>
  </si>
  <si>
    <t>Hochfahrzeit_kalt</t>
  </si>
  <si>
    <t>Der Wert wird zur Planung des zeitlichen Einsatzes von Entlastungsmaßnahmen an einer Einheit anhand der anlagentechnischen Randbedingungen benötigt.</t>
  </si>
  <si>
    <t>Hochfahrzeit thermischer Einheiten von Synchronisation bis PROD_min aus Zustand kalt (&gt; 48 h Stillstandzeit): Darunter ist der typische Zeitraum beginnend mit der Netzsynchronisation bis zum Erreichen der Mindestleistung der Einheit zu verstehen. Dieses gilt für einen Stillstand der Einheit vor Anfahrt von größer als 48 h.</t>
  </si>
  <si>
    <t>Hochfahrzeit_kalt [Min]</t>
  </si>
  <si>
    <t>Hochfahrzeit warm</t>
  </si>
  <si>
    <t>Hochfahrzeit thermische SEE von Synchronisation bis PROD_min aus Zustand warm (&lt; 48 h Stillstandzeit)</t>
  </si>
  <si>
    <t>Hochfahrzeit_warm</t>
  </si>
  <si>
    <t>Hochfahrzeit thermischer Einheiten von Synchronisation bis PROD_min aus Zustand warm (&lt; 48 h Stillstandzeit): Darunter ist der typische Zeitraum beginnend mit der Netzsynchronisation bis zum Erreichen der Mindestleistung der Einheit zu verstehen. Dieses gilt für einen Stillstand der Einheit vor Anfahrt von kleiner als 48 h.</t>
  </si>
  <si>
    <t>Hochfahrzeit_warm [Min]</t>
  </si>
  <si>
    <t>Abfahrzeit</t>
  </si>
  <si>
    <t>Abfahrzeit ausgehend von PROD_min bis zur Netztrennung</t>
  </si>
  <si>
    <t>Abfahrzeit enthält den typischen Zeitraum in Minuten,
innerhalb dessen ausgehend von der
Mindestwirkleistungseinspeisung eine Netztrennung nur bei thermischen SEE
erreicht wird.</t>
  </si>
  <si>
    <t>Abfahrzeit ausgehend von PROD_min bis zur Netztrennung: Darunter ist der typische Zeitraum, innerhalb dessen ausgehend von der Mindestwirkleistungseinspeisung eine Netztrennung erreicht wird, zu verstehen.</t>
  </si>
  <si>
    <t>Abfahrzeit enthält den typischen Zeitraum in Minuten, innerhalb dessen ausgehend von der Mindestwirkleistungseinspeisung eine Netztrennung erreicht wird.</t>
  </si>
  <si>
    <t>Abfahrzeit [Min]</t>
  </si>
  <si>
    <t>Lastgradient Nettonennleistung</t>
  </si>
  <si>
    <t>Lastgradient von PROD_min bis PROD_nenn (Nettonennleistung)</t>
  </si>
  <si>
    <t>Lastgradient_Nennleistung</t>
  </si>
  <si>
    <t>%/min oder MW/min oder kW/min</t>
  </si>
  <si>
    <t>Lastgradient_Nennleistung enthält die durchschnittliche
Leistungsänderungsgeschwindigkeit bezogen auf einen
Betriebszustand bei Leistungserhöhung, abgeleitet aus
der Zeitdauer der Leistungsänderung zwischen der
minimalen Produktionsleistung bis zur 
Nennproduktionsleistung in MW / min.</t>
  </si>
  <si>
    <t>Darunter ist die durchschnittliche Leistungsänderungsgeschwindigkeit innerhalb des Leistungsbereiches zwischen Mindesterzeugungsleistung und Nennleistung bei Leistungserhöhung, abgeleitet aus der Zeitdauer der Leistungsänderung zwischen Mindesterzeugungsleistung und Nennleistung, zu verstehen. Lieferung ist nur bei Lastgradienten kleiner 20 % PROD_nenn pro Minute erforderlich.</t>
  </si>
  <si>
    <t>Lastgradient_Nennleistung enthält die durchschnittliche Leistungsänderungsgeschwindigkeit bezogen auf einen Betriebszustand bei Leistungserhöhung, abgeleitet aus der Zeitdauer der Leistungsänderung zwischen der minimalen Produktionsleistung bis zur Nennproduktionsleistung in MW / min.</t>
  </si>
  <si>
    <t>Lastgradient Nennleistung [kW / Min]</t>
  </si>
  <si>
    <t>kW/min</t>
  </si>
  <si>
    <t>ja, Nettonennleistung</t>
  </si>
  <si>
    <t>Lastgradient Mindestleistung</t>
  </si>
  <si>
    <t>Lastgradient von PROD_nenn (Nettonennleistung) bis PROD_min</t>
  </si>
  <si>
    <t>Lastgradient_Mindestleistung</t>
  </si>
  <si>
    <t>Lastgradient_Mindestleistung enthält die
durchschnittliche Leistungsänderungsgeschwindigkeit
bezogen auf einen Betriebszustand bei
Leistungsreduzierung, abgeleitet aus der Zeitdauer der
Leistungsänderung zwischen Nennproduktionsleistung
bis zur minimalen Produktionsleistung in MW / min.</t>
  </si>
  <si>
    <t>Darunter ist die durchschnittliche Leistungsänderungsgeschwindigkeit bei Leistungsreduzierung durch ein externes Steuersignal, abgeleitet aus der Zeitdauer der Leistungsänderung zwischen Nennleistung und Mindesterzeugungsleistung, zu verstehen. Lieferung ist nur bei Lastgradienten kleiner 20 % PROD_nenn pro Minute erforderlich.</t>
  </si>
  <si>
    <t>Lastgradient_Mindestleistung enthält die durchschnittliche Leistungsänderungsgeschwindigkeit bezogen auf einen Betriebszustand bei Leistungsreduzierung, abgeleitet aus der Zeitdauer der Leistungsänderung zwischen Nennproduktionsleistung bis zur minimalen Produktionsleistung in MW / min.</t>
  </si>
  <si>
    <t>Lastgradient Mindestleistung [kW / Min]</t>
  </si>
  <si>
    <t>Status Duldungsfall</t>
  </si>
  <si>
    <t>Status_Duldungsfall</t>
  </si>
  <si>
    <t>Dieser Code wurde der ENTSO-E Codeliste entnommen</t>
  </si>
  <si>
    <t>Für die Prozessgestaltung: Steuerung und Abruf durch den Netzbetreiber oder durch den Anlagenbetreiber.</t>
  </si>
  <si>
    <t>Der Datenbedarf zum Status Duldungsfall entspricht der Entscheidung, ob der Einsatzverantwortliche die steuerbare Ressource im Redispatch selbst steuert oder die Steuerung durch den Netzbetreiber duldet.</t>
  </si>
  <si>
    <t xml:space="preserve">Steuerbarkeit </t>
  </si>
  <si>
    <t>Art der technischen Steuerbarkeit</t>
  </si>
  <si>
    <t>Steuerbarkeit</t>
  </si>
  <si>
    <t>exakt / max /min</t>
  </si>
  <si>
    <t>Fixierung / Im Aufforderungsfall ist die Information zu Steuerbarkeit durch den EIV zu befüllen, im Duldungsfall durch den ANB.</t>
  </si>
  <si>
    <t>Relevant für die Maßnahmendimensionierung bei der Prozessgestaltung.</t>
  </si>
  <si>
    <t>exakt, max, min</t>
  </si>
  <si>
    <t xml:space="preserve">Steuerbare Ressource </t>
  </si>
  <si>
    <t>Erzeugungseinheit &gt; Generatorsteuerungen &gt; Steuerbar durch</t>
  </si>
  <si>
    <t>string</t>
  </si>
  <si>
    <t>Z01, Z02, Z03</t>
  </si>
  <si>
    <t>ja (nur im Duldungsfall)</t>
  </si>
  <si>
    <t>ja, im Duldungsfall als "max"</t>
  </si>
  <si>
    <t>ja, vorhanden zur Steuerbarkeit und zu "Staus Duldungsfall"</t>
  </si>
  <si>
    <t>16.1</t>
  </si>
  <si>
    <t>Stufen</t>
  </si>
  <si>
    <t>Bei SR entweder Stufen ODER Schritte befüllen.</t>
  </si>
  <si>
    <t>Granularität und Ausgestaltung der Steuerung zwischen EIV und Anlage im Aufforderungsfall. - Relative Stufung auf einen Sollwert (Limit; bspw. „auf 60% der installierten Leistung“). - Absoluter Sollwert auf (festen) Arbeitspunkt (komplette Fixierung). - Limitsetzung auf max. MW-Wert</t>
  </si>
  <si>
    <t>Entweder Stufen ODER Schritte angegeben.</t>
  </si>
  <si>
    <t>Beispiel:
[5,5][10,0][25,0]MW</t>
  </si>
  <si>
    <t>double (array)</t>
  </si>
  <si>
    <t>6/3/3</t>
  </si>
  <si>
    <t>ja, zu Nettonennleistung und zu bestehenden Regelstufen und zu "Status Duldungsfall"</t>
  </si>
  <si>
    <t>16.2</t>
  </si>
  <si>
    <t>Schritte</t>
  </si>
  <si>
    <t>%/MW/kW</t>
  </si>
  <si>
    <t>Beispiel:
5,0[10,0-90,0]%</t>
  </si>
  <si>
    <t>nein, FRE/Kleinfernwirkgerät Stufen sind bekannt</t>
  </si>
  <si>
    <t>Abgeleitet von Steuerbarkeit</t>
  </si>
  <si>
    <t>70%-Absenkung</t>
  </si>
  <si>
    <t>Absenkung_70</t>
  </si>
  <si>
    <t>Einheitenlos (Ja / Nein)</t>
  </si>
  <si>
    <t>Dieser Code wurde der ENTSO-E Codeliste entnommen Für SEE EE Solar (70%-Absenkung)</t>
  </si>
  <si>
    <t>angereicherte Basis-Stammdaten</t>
  </si>
  <si>
    <t>Absenkung 70%</t>
  </si>
  <si>
    <t>x (kleiner 30 kW)</t>
  </si>
  <si>
    <t>Ja</t>
  </si>
  <si>
    <t>Ja, SDS (HarNES)</t>
  </si>
  <si>
    <t>ja, nur bei PV-Anlagen kleiner gleich 30 kW und IB ab 01.01.2012</t>
  </si>
  <si>
    <t>Anlagen &gt;100 kW dürfenb keine 70%-Regelung haben</t>
  </si>
  <si>
    <t>Abrufart im Aufforderungsfall als Delta- oder Sollwert</t>
  </si>
  <si>
    <t>Abruf im Aufforderungsfall als Delta- oder Sollwert</t>
  </si>
  <si>
    <t>Abrufart_Aufforderungsfall</t>
  </si>
  <si>
    <t>Einheitenlos (Delta- / Sollwert)</t>
  </si>
  <si>
    <t>nur im Aufforderungsfall</t>
  </si>
  <si>
    <t>Mit den Anweisungsarten werden geplante Redispatchmaßnahmen umgesetzt</t>
  </si>
  <si>
    <t>Wahlmöglichkeit des EIV für die Anweisung/Steuerung einer Wirkleistungsanpassung als Delta-Abruf (Anpassung des Wirkleistungswerts um den vorgegebenen Wert gegenüber der geplanten Wirkleistungseinspeisung/-entnahme (P_prod)) oder - Sollwert-Abruf (Anpassung der Wirkleistung durch Setzen eines Limits (einseitige Fixierung) oder die Vorgabe eines konkreten Arbeitspunkts (Fixierung))</t>
  </si>
  <si>
    <t>Delta, Sollwert</t>
  </si>
  <si>
    <t>nein, Kleinfernwirkgerät?</t>
  </si>
  <si>
    <t>Abrufart im Aufforderungsfall</t>
  </si>
  <si>
    <t>ja, zu Status Duldungsfall</t>
  </si>
  <si>
    <t>Bearbeitungszeit EIV</t>
  </si>
  <si>
    <t>Bearbeitungszeit beim EIV</t>
  </si>
  <si>
    <t>Bearbeitungszeit_EIV</t>
  </si>
  <si>
    <t>Nur im Aufforderungsfall bei SR befüllen.</t>
  </si>
  <si>
    <t>Erforderlich zur Bestimmung des spätest möglichen Abrufzeitpunkts.</t>
  </si>
  <si>
    <t>Zeit von Eingang einer Aufforderung zur Umsetzung einer RD-Maßnahme beim EIV bis zur Initiierung der technischen Umsetzung in der Anlage.</t>
  </si>
  <si>
    <t>min</t>
  </si>
  <si>
    <t>Bearbeitungszeit EIV [Min]</t>
  </si>
  <si>
    <t>Nein</t>
  </si>
  <si>
    <t>Preiskomponenten (kalkulatorischer Preis)</t>
  </si>
  <si>
    <t>EUR / MWh</t>
  </si>
  <si>
    <t>nein, VGK im EEG³ vorhanden</t>
  </si>
  <si>
    <t>Vergütung (Allgemein &amp; Übersicht)</t>
  </si>
  <si>
    <t>Preiskomponenten (kalkulatorischer Preis) [EUR / MWh]</t>
  </si>
  <si>
    <t>6/4/2</t>
  </si>
  <si>
    <t>ja, für Tabelle kal. Preise mit Zeitscheibe</t>
  </si>
  <si>
    <t>ggf. ind. Preiskompomponente auf Regelstufe beziehen, dann zusätzliches Feld Stufe bzw. Leistungswert</t>
  </si>
  <si>
    <t>SR</t>
  </si>
  <si>
    <t>Einheitslos</t>
  </si>
  <si>
    <t>Zuordnung Objekte?</t>
  </si>
  <si>
    <t>ID, die die SR eindeutig kennzeichnet</t>
  </si>
  <si>
    <t>EIV</t>
  </si>
  <si>
    <t>nein, Steuerbefehl für UA vorhanden</t>
  </si>
  <si>
    <t>AM-Nr. FS</t>
  </si>
  <si>
    <t>Steuerbefehl</t>
  </si>
  <si>
    <t>Netzleitsystem &gt; Steuer ID oder Netzleitsystem Zuordnung DZE</t>
  </si>
  <si>
    <t>??</t>
  </si>
  <si>
    <t>ja, zu TR</t>
  </si>
  <si>
    <t>TR</t>
  </si>
  <si>
    <t>Einheitenlos</t>
  </si>
  <si>
    <t>ID, die die TR eindeutig kennzeichnet</t>
  </si>
  <si>
    <t>nein, Eigentumsnummer FRE</t>
  </si>
  <si>
    <t>ja, zu SR</t>
  </si>
  <si>
    <t>AB</t>
  </si>
  <si>
    <t xml:space="preserve">nein, nur bei Windkraftanlagen, Equipment/EEG³ </t>
  </si>
  <si>
    <t>NA_ANLAGENTYPEN.HERSTELLER</t>
  </si>
  <si>
    <t>EEG³: Hersteller</t>
  </si>
  <si>
    <t>Erzeugungseinheit &gt; EZE-Zuordnung &gt; Hersteller</t>
  </si>
  <si>
    <t>Anlagenhersteller</t>
  </si>
  <si>
    <t>Übergabe Klarname</t>
  </si>
  <si>
    <t>ja, nur Wind</t>
  </si>
  <si>
    <t>Anlagenhersteller der Windenergieanlage</t>
  </si>
  <si>
    <t>Mit der Auswahl des Herstellers der Windenergieanlage werden im Feld "Anlagentyp der Windenergieanlage" die angezeigten Anlagentypen auf den Hersteller reduziert.</t>
  </si>
  <si>
    <t>Anlagentyp</t>
  </si>
  <si>
    <t>Für SEE EE Wind</t>
  </si>
  <si>
    <t>Typenbezeichnung</t>
  </si>
  <si>
    <t>NA_ANLAGENTYPEN.BEZEICHNUNG</t>
  </si>
  <si>
    <t>Erzeugungseinheit &gt; EZE-Zuordnung &gt; Typenbezeichnung</t>
  </si>
  <si>
    <t>ja, zu Hersteller</t>
  </si>
  <si>
    <t>Anlagentyp-Bezeichnung</t>
  </si>
  <si>
    <r>
      <rPr>
        <sz val="11"/>
        <color rgb="FFFF0000"/>
        <rFont val="Arial"/>
        <family val="2"/>
      </rPr>
      <t>Voreinstellung "leer",</t>
    </r>
    <r>
      <rPr>
        <sz val="11"/>
        <color theme="1"/>
        <rFont val="Arial"/>
        <family val="2"/>
      </rPr>
      <t xml:space="preserve"> wenn nicht zur Auswahl, dann separates Feld </t>
    </r>
  </si>
  <si>
    <t>Anlagentyp der Windenergieanlage</t>
  </si>
  <si>
    <t>Geben Sie hier bitte die Bezeichnung des Anlagentyps gemäß Anlagenhersteller an. Wenn dieser nicht im Katalog enhalten ist, dann bitte im separatem Feld eintragen.</t>
  </si>
  <si>
    <t>Geben Sie hier bitte die Bezeichnung des Anlagentyps gemäß Anlagenhersteller an. Wenn dieser nicht im Katalog enthalten ist, dann bitte im separaten Feld eintragen.</t>
  </si>
  <si>
    <t>nur Pflichtfeld, wenn kein Anlagentyp aus Katalog ausgewält wurde</t>
  </si>
  <si>
    <t>24a</t>
  </si>
  <si>
    <t>Hersteller und/oder Anlagentyp nicht im Katalog</t>
  </si>
  <si>
    <t>Bitte den Hersteller und Anlagentyp wie folgt eintragen: Hersteller / Anlagentyp / Leistung in kW / Nabenhöhe in m / Rotordurchmesser in m</t>
  </si>
  <si>
    <t>kWh</t>
  </si>
  <si>
    <t>nein, ggf. im EEG³</t>
  </si>
  <si>
    <t>NA_KUNDENANLAGEN.REFERENZERTRAG</t>
  </si>
  <si>
    <t>Wind &gt; Referenzertrag</t>
  </si>
  <si>
    <t>integer</t>
  </si>
  <si>
    <t>Referenzertrag der Windenergieanlage in kWh</t>
  </si>
  <si>
    <t>Wenn das Feld nicht bereits gefüllt ist, dann bitte ergänzen. Ein Überschreiben eines bereits eingetragenen Wertes ist nicht möglich.</t>
  </si>
  <si>
    <t>Der Funkrundsteuerempfänger (FRE)wird vom Anlagenbetrieber beschafft, die Fernwirkanlage (FWA) installiert der Anschlussnetzbetreiber, z.B. OC49-R050K093, 1041100096838331 =&gt; Bild des FRE einfügen mit Kennzeichnung der FRE-Nummer</t>
  </si>
  <si>
    <t>ja für FRE
nein für FWA</t>
  </si>
  <si>
    <t>Eigentumsnummer</t>
  </si>
  <si>
    <t>NA_KUNDENANLAGEN.NSM_SERIENNUMMER</t>
  </si>
  <si>
    <t>Erzeugungseinheit &gt; Generatorsteuerungen &gt; Serialnummer</t>
  </si>
  <si>
    <t>ja, zu Steuerbarkeit (70 % ja/nein)</t>
  </si>
  <si>
    <t>Allgemein</t>
  </si>
  <si>
    <t>Gerätenummer des Fernwirkgerätes</t>
  </si>
  <si>
    <r>
      <t xml:space="preserve">Bitte geben Sie hier die Gerätenummert Ihres Fernwirkgerätes (Funkrundsteuerempfänger) ein, über den der Netzbetreiber die Leistung Ihrer Erzeugungsanlage regeln kann. Die Nummer finden Sie auf dem Fernwirkgerät oder in den Inbetriebnameunterlagen.   z.B. OC49-R050K093, 1041100096838331 =&gt; </t>
    </r>
    <r>
      <rPr>
        <b/>
        <sz val="11"/>
        <rFont val="Arial"/>
        <family val="2"/>
      </rPr>
      <t>Bild des FRE einfügen mit Kennzeichnung der FRE-Nummer</t>
    </r>
  </si>
  <si>
    <r>
      <t xml:space="preserve">Bitte geben Sie hier die Gerätenummer Ihres Fernwirkgerätes ein, über den der Netzbetreiber die Leistung Ihrer Erzeugungsanlage regeln kann. Die Nummer finden Sie auf dem Fernwirkgerät oder in den Inbetriebnameunterlagen. (z.B. 10019518 </t>
    </r>
    <r>
      <rPr>
        <sz val="11"/>
        <color rgb="FFFF0000"/>
        <rFont val="Arial"/>
        <family val="2"/>
      </rPr>
      <t>einer Funkrundsteuereinrichtiung, siehe Bild)
Wenn das Feld bereits befühlt ist, dann bitte prüfen und ggf. ändern. 
Sollte eine Fernwirkanlage (FWA) eingebaut sein, dann bitte die FWA-ID (z. B. OC01-R020K034) oder wenn nicht zur Hand, den Text „FWA“ eintragen.</t>
    </r>
  </si>
  <si>
    <t>Marktlokation</t>
  </si>
  <si>
    <t>Marktlokation enthält die ID der Marktlokation (MaLo-ID)
des Objekts.</t>
  </si>
  <si>
    <t>Marktlokation enthält die ID der Marktlokation (MaLo-ID) der Einheit.</t>
  </si>
  <si>
    <t>ja, ISU</t>
  </si>
  <si>
    <t>Marktlokation Einspeisung</t>
  </si>
  <si>
    <t>NM_ZAE_PT.MARKTLOKATION_EINSPEISUNG</t>
  </si>
  <si>
    <r>
      <rPr>
        <u/>
        <sz val="11"/>
        <color theme="1"/>
        <rFont val="Arial"/>
        <family val="2"/>
      </rPr>
      <t>IS-U</t>
    </r>
    <r>
      <rPr>
        <sz val="11"/>
        <color theme="1"/>
        <rFont val="Arial"/>
        <family val="2"/>
      </rPr>
      <t xml:space="preserve">
MaLo</t>
    </r>
  </si>
  <si>
    <t>IS-U Daten &gt; Marktlokation-ID</t>
  </si>
  <si>
    <t>???</t>
  </si>
  <si>
    <t>MaLo beziht sich auf Tranche von Anlagen</t>
  </si>
  <si>
    <t>EEG_Anlagenschluessel</t>
  </si>
  <si>
    <t>33-stellige Kennziffer zur Identifizierung der Anlage (Bsp. E2187801EA01000000ABCDE0000100001)</t>
  </si>
  <si>
    <t>Anlagenschlüssel EEG</t>
  </si>
  <si>
    <t>ja, EEG³</t>
  </si>
  <si>
    <t>EAS</t>
  </si>
  <si>
    <t>NA_KUNDENANLAGEN.ANLAGENSCHLUESSEL_NR</t>
  </si>
  <si>
    <r>
      <rPr>
        <u/>
        <sz val="11"/>
        <color theme="1"/>
        <rFont val="Arial"/>
        <family val="2"/>
      </rPr>
      <t>IS-U</t>
    </r>
    <r>
      <rPr>
        <b/>
        <sz val="11"/>
        <color theme="1"/>
        <rFont val="Arial"/>
        <family val="2"/>
      </rPr>
      <t xml:space="preserve">
</t>
    </r>
    <r>
      <rPr>
        <sz val="11"/>
        <color theme="1"/>
        <rFont val="Arial"/>
        <family val="2"/>
      </rPr>
      <t>Anlagenschlüssel</t>
    </r>
  </si>
  <si>
    <t>Einspeiseanlage &gt; ÜNB &gt; EEG-Anlagenschlüssel</t>
  </si>
  <si>
    <t>EEG Anlagenschluessel</t>
  </si>
  <si>
    <t>Den 33-stellgen EEG-Anlagenschlüssel findne Sie auf Ihrer monatlichen  Gutschrift.</t>
  </si>
  <si>
    <t> Beginnt immer mit E, 33 Stellen</t>
  </si>
  <si>
    <t>Den 33-stellgen EEG-Anlagenschlüssel findne Sie auf Ihrer monatlichen  Gutschrift. Gutschrift (z. B. EXXXX001SZP00000000000XXXXXX00001).</t>
  </si>
  <si>
    <t>MaStR-Nr. der Lokation</t>
  </si>
  <si>
    <t>Lokation-MaStR-Nr.</t>
  </si>
  <si>
    <t>NA_NETZANSCHLUESSE.MASTR_LOKATION_EINSPEISUNG</t>
  </si>
  <si>
    <r>
      <rPr>
        <u/>
        <sz val="11"/>
        <color theme="1"/>
        <rFont val="Arial"/>
        <family val="2"/>
      </rPr>
      <t>MaStR</t>
    </r>
    <r>
      <rPr>
        <sz val="11"/>
        <color theme="1"/>
        <rFont val="Arial"/>
        <family val="2"/>
      </rPr>
      <t xml:space="preserve">
MaStR-Nr Lokation</t>
    </r>
  </si>
  <si>
    <t>Einspeiseanlage &gt; Allgemein &gt; MaStR-Nr Lokation</t>
  </si>
  <si>
    <t>ja, über Abgleich Netzbetreiberprüfung)</t>
  </si>
  <si>
    <t>kann dem MaStR entnommen werden</t>
  </si>
  <si>
    <t>MaStR-Nr. der EEG-Anlage</t>
  </si>
  <si>
    <t>NA_KUNDENANLAGEN.MASTR_EEG</t>
  </si>
  <si>
    <t>MaStR</t>
  </si>
  <si>
    <t>Einspeiseanlage &gt; ÜNB &gt; MaStR &gt; EEG-MaStR-Nr</t>
  </si>
  <si>
    <t>Identifikator im MaStReg</t>
  </si>
  <si>
    <t>Dieses Element dient zur eindeutigen Identifikation des
Objekts über die Marktstammdatenregisternummer.</t>
  </si>
  <si>
    <t>Dieses Element dient zur eindeutigen Identifikation des Generators und wird bei der Registrierung im Marktstammdatenregister (MaStR) vergeben.</t>
  </si>
  <si>
    <t>MaStR-Nr. der Einheit, MaStR-Nummern der Stromerzeugungseinheiten</t>
  </si>
  <si>
    <t>ja, Equipment und EEG³</t>
  </si>
  <si>
    <t>EA MaStR-Nr.</t>
  </si>
  <si>
    <t>NA_ANLAGENEINHEITEN.MASTR_EINHEIT</t>
  </si>
  <si>
    <t>Erzeugungseinheit &gt; MaStR-Nr. (Einheit)</t>
  </si>
  <si>
    <t>MaStR-Nr. der Einheit</t>
  </si>
  <si>
    <t>Mit dieser Nummer ist der Generator Ihrer Erzeugungsanlage im Marktstammdatenregister registriert. Z. B. SEE9207701xxxxx</t>
  </si>
  <si>
    <t>Beginnt immer mit SEE </t>
  </si>
  <si>
    <t>Mit dieser Nummer ist der Generator Ihrer Erzeugungsanlage im Marktstammdatenregister registriert. (z. B. SEE9207701xxxxx)</t>
  </si>
  <si>
    <t>32.1</t>
  </si>
  <si>
    <t>Geokoordinaten</t>
  </si>
  <si>
    <t>Längengrade nach WGS84</t>
  </si>
  <si>
    <t>Objekts über die Marktstammdatenregisternummer.</t>
  </si>
  <si>
    <t>Breitengrad, Längengrad</t>
  </si>
  <si>
    <t>nein. Ggf. manueller Exprt</t>
  </si>
  <si>
    <t>Lokation: Rechtswert und Hochwert</t>
  </si>
  <si>
    <t>NA_KUNDENANLAGEN.STANDORT_RECHTSWERT und NA_KUNDENANLAGEN.STANDORT_HOCHWERT</t>
  </si>
  <si>
    <t>GeoAss</t>
  </si>
  <si>
    <t>Erzeugungseinheit &gt; WGS84-Koordinaten</t>
  </si>
  <si>
    <t>string / integer</t>
  </si>
  <si>
    <t>8/2/6</t>
  </si>
  <si>
    <t>untereinander zu den anderen Koordinatensystemen, ja</t>
  </si>
  <si>
    <t>ja, zu den anderen Koordinatensytemen</t>
  </si>
  <si>
    <t>aus MsStR ehmen</t>
  </si>
  <si>
    <t>32.2</t>
  </si>
  <si>
    <t>Breitengrade nach WGS84</t>
  </si>
  <si>
    <t>33.1</t>
  </si>
  <si>
    <t>Bilanzkreis, dem das Objekt bilanziell zugeordnet ist.</t>
  </si>
  <si>
    <t xml:space="preserve">Die Beschreibung edi@energy unterscheident nicht in Entnahme- und Einspeise-BK. </t>
  </si>
  <si>
    <t>Bilanzkreis, dem die Einheit / TR bilanziell zugeordnet ist.</t>
  </si>
  <si>
    <t>Angabe des EIC-Codes für den Bilanzkreis, dem die SEE/SSE zugeordnet ist (Einspeisung).</t>
  </si>
  <si>
    <t>Bilanzierungs
einheit/Ext. Bez.</t>
  </si>
  <si>
    <t>Vergütung &gt; Direktvermarktung &gt; Bilanzkreis</t>
  </si>
  <si>
    <t>string (BK) + Quote (%)</t>
  </si>
  <si>
    <t>Wie wird die Information zu diesem BK übertragen und an wen?</t>
  </si>
  <si>
    <t>33.2</t>
  </si>
  <si>
    <t>Identifikator des Bilanzkreis (Entnahme)</t>
  </si>
  <si>
    <t>Bilanzkreis, dem die Einheit / TR bilanziell zugeordnet ist (Entnahme).</t>
  </si>
  <si>
    <t>Angabe des EIC-Codes für den Bilanzkreis, dem die SEE/SSE zugeordnet ist (Entnahme).</t>
  </si>
  <si>
    <t>Identifikator des Bilanzkreises (Entnahme)</t>
  </si>
  <si>
    <t>vgl. Mail von Erik Haus vom 16.02.2021</t>
  </si>
  <si>
    <t>Bilanzkreis zur Vermarktung der SR</t>
  </si>
  <si>
    <t>Bilanzkreis, dem im Planwertmodell die Ausfallarbeit der SR bilanziell zugeordnet wird</t>
  </si>
  <si>
    <t>Angabe des EIC-Codes für den Bilanzkreis, dem die SR zugeordnet ist.</t>
  </si>
  <si>
    <t>nicht vorhanden / wird nicht umgesetzt</t>
  </si>
  <si>
    <t xml:space="preserve">zu dikutieren, ob eine SR nur im Planwertmodell sein kann, wenn alle TR dem gleichen BK zugeordnet sind? </t>
  </si>
  <si>
    <t>Energietraeger</t>
  </si>
  <si>
    <t>Der komplexe Typ Energietraeger wird nur für
Stromerzeugungseinheiten (SEE) verwendet. Es wird der
Hauptenergieträger angegeben, auf den der größte Anteil
der im letzten Jahr erzeugten Strommenge entfällt.</t>
  </si>
  <si>
    <t>B01 Bio … B10 Pumpspeicher … Z01 Batteriespeicher</t>
  </si>
  <si>
    <t>ja, EEG³, Energieträger im Equioment</t>
  </si>
  <si>
    <t>Energieart</t>
  </si>
  <si>
    <t>NA_KUNDENANLAGEN.PR_ENERGIETRAEGER_LOV_ID.NA_WERTE.ID.PRIMEN.WERT</t>
  </si>
  <si>
    <r>
      <rPr>
        <u/>
        <sz val="11"/>
        <color theme="1"/>
        <rFont val="Arial"/>
        <family val="2"/>
      </rPr>
      <t>DVD/IS-U</t>
    </r>
    <r>
      <rPr>
        <sz val="11"/>
        <color theme="1"/>
        <rFont val="Arial"/>
        <family val="2"/>
      </rPr>
      <t xml:space="preserve">
Art der Erzeugung</t>
    </r>
  </si>
  <si>
    <t>Einspeiseanlage &gt; Einspeiseart</t>
  </si>
  <si>
    <t>Codes siehe edi@energy Formatbeschreibung, Übergabe an Systeme als Code, Z. B. B01</t>
  </si>
  <si>
    <t>zum besseren Erkenne dem AB angezeigen und zur Anwendung der Regeln erforderlich</t>
  </si>
  <si>
    <r>
      <t xml:space="preserve">Katalog: </t>
    </r>
    <r>
      <rPr>
        <sz val="11"/>
        <color theme="1"/>
        <rFont val="Arial"/>
        <family val="2"/>
      </rPr>
      <t>Bio, Gase (Deponiegas, Grubengas, Klärgas), keine Förderung (konventionell), KWKG, Photovoltaik, Speicher, Wasser, Wasser (Pumpspeicheranlage), Wind</t>
    </r>
  </si>
  <si>
    <t>Einspeiseart</t>
  </si>
  <si>
    <t>Spannungsebene des Anschlussortes</t>
  </si>
  <si>
    <t>Spannungsebene des Anschlusses</t>
  </si>
  <si>
    <t>Netz &gt; Netzanschluss &gt; Netzanschlussebene (Einspeisung)</t>
  </si>
  <si>
    <t xml:space="preserve">Netzebene am Netzanschlusspunkt </t>
  </si>
  <si>
    <t>Codes siehe edi@energy Formatbeschreibung, Übergabe an Systeme als Code, Z. B. Z01</t>
  </si>
  <si>
    <t>erstmaliger_Inbetriebnahmezeitpunkt</t>
  </si>
  <si>
    <t>Datum</t>
  </si>
  <si>
    <t>Hier ist der Tag anzugeben, ab dem der erstmalige
Inbetriebnahmezeitpunkt gültig ist. Dieser Tag muss in
der Zukunft liegen. 
Das Format dafür ist yyyy-mm-dd mit:
yyyy vier Ziffern für die Jahresangabe
mm zwei Ziffern für die Monatsangabe
dd zwei Ziffern für die Tagesangabe</t>
  </si>
  <si>
    <t>Warum muss dieser Tag in der Zukunft liegen?</t>
  </si>
  <si>
    <t>Hier ist der Tag anzugeben, ab dem die Stammdatenmeldung gültig ist. Dieser Tag muss in der Zukunft liegen. Das Format dafür ist yyyy-mm-dd mit:</t>
  </si>
  <si>
    <t>Der erstmalige Inbetriebnahmezeitpunkt ist der Zeitpunkt der erstmaligen Inbetriebsetzung der SEE/SSE nach Herstellung der technischen Betriebsbereitschaft. Die technische Betriebsbereitschaft setzt voraus, dass die SEE/SSE fest an dem für den dauerhaften Betrieb vorgesehenen Ort und dauerhaft mit dem für Erzeugung oder Entnahme von Wechselstrom erforderlichen Zubehör installiert wurde. Sobald das Datum bekannt ist, ist dieses auch für die Zukunft zu melden.</t>
  </si>
  <si>
    <t>Inbetriebnahmedatum, EEG-Inbetriebnahmedatum, Inbetriebnahmedatum der KWK-Anlage</t>
  </si>
  <si>
    <t>technische Inbetriebnahme</t>
  </si>
  <si>
    <t>NA_ZAEHLER.EINBAU</t>
  </si>
  <si>
    <r>
      <rPr>
        <u/>
        <sz val="11"/>
        <color theme="1"/>
        <rFont val="Arial"/>
        <family val="2"/>
      </rPr>
      <t>DVD/IS-U</t>
    </r>
    <r>
      <rPr>
        <sz val="11"/>
        <color theme="1"/>
        <rFont val="Arial"/>
        <family val="2"/>
      </rPr>
      <t xml:space="preserve">
Inbetriebnahme</t>
    </r>
  </si>
  <si>
    <t>Erzeugungseinheit &gt; Inbetriebnahmedatum</t>
  </si>
  <si>
    <t>Date</t>
  </si>
  <si>
    <t>kommerzieller_Inbetriebnahmezeitpunkt</t>
  </si>
  <si>
    <t>Hier ist der Tag anzugeben, ab dem der kommerzielle
Inbetriebnahmezeitpunkt gültig ist. Dieser Tag muss in
der Zukunft liegen. 
Das Format dafür ist yyyy-mm-dd mit:
yyyy vier Ziffern für die Jahresangabe
mm zwei Ziffern für die Monatsangabe
dd zwei Ziffern für die Tagesangabe</t>
  </si>
  <si>
    <t xml:space="preserve">Hier ist der Tag anzugeben, ab dem die Stammdatenmeldung gültig ist. Dieser Tag muss in der Zukunft liegen. </t>
  </si>
  <si>
    <t>Die kommerzielle Inbetriebnahme ist der Zeitpunkt, ab dem die SEE/SSE nach marktwirtschaftlichen Gesichtspunkten betrieben wird. Ausgenommen davon sind Tests zur Inbetriebnahme. Bei Groß-SEE/SSE beschreibt die kommerzielle Inbetriebnahme das Datum, ab dem ein geregelter Leistungsbetrieb stattfindet. Sobald das Datum bekannt ist, ist dieses auch für die Zukunft zu melden.</t>
  </si>
  <si>
    <t>vergütungstechnische Inbetriebnahme</t>
  </si>
  <si>
    <t>NA_KUNDENANLAGEN.ERSTINBETRIEBNAHME</t>
  </si>
  <si>
    <t>ja, gegen erstmaliger Inbetriebnahmezeitpunkt (muss später oder gleich sein)</t>
  </si>
  <si>
    <t>Stilllegungszeitpunkt_endgueltig</t>
  </si>
  <si>
    <t>Hier ist der Tag anzugeben, ab der endgültige
Stilllegungszeitpunkt gültig ist. Dieser Tag muss in der
Zukunft liegen. 
Das Format dafür ist yyyy-mm-dd mit:
yyyy vier Ziffern für die Jahresangabe
mm zwei Ziffern für die Monatsangabe
dd zwei Ziffern für die Tagesangabe</t>
  </si>
  <si>
    <t>Wollen wir das Stammdatum umbenennen in Stillegungszeitpunkt: (endgültige Silllegung)?</t>
  </si>
  <si>
    <t>Endgültige Stilllegung ist die dauerhafte Außerbetriebnahme der SEE/SSE nach Wegfall der technischen Betriebsbereitschaft. Ein Stilllegungszeitpunkt ist zu melden, sobald dieser dem Anlagenbetreiber bekannt ist.</t>
  </si>
  <si>
    <t>Datum der endgültigen Stilllegung</t>
  </si>
  <si>
    <t>ja, EEG³, Equipment wird ausgebaut</t>
  </si>
  <si>
    <t>implizit über Status / Datum Status</t>
  </si>
  <si>
    <t>NA_KUNDENANLAGEN.AUSSERBETRIEBNAHME</t>
  </si>
  <si>
    <r>
      <rPr>
        <u/>
        <sz val="11"/>
        <color theme="1"/>
        <rFont val="Arial"/>
        <family val="2"/>
      </rPr>
      <t>DVD/IS-U/MaStR</t>
    </r>
    <r>
      <rPr>
        <sz val="11"/>
        <color theme="1"/>
        <rFont val="Arial"/>
        <family val="2"/>
      </rPr>
      <t xml:space="preserve">
Vertragsende</t>
    </r>
  </si>
  <si>
    <t>Erzeugungseinheit &gt; Außerbetriebnahmedatum</t>
  </si>
  <si>
    <t>Stilllegungszeitpunkt_vorlaeufig</t>
  </si>
  <si>
    <t>Hier ist der Tag anzugeben, ab der vorläufige
Stilllegungszeitpunkt gültig ist. Dieser Tag muss in der
Zukunft liegen. 
Das Format dafür ist yyyy-mm-dd mit:
yyyy vier Ziffern für die Jahresangabe
mm zwei Ziffern für die Monatsangabe
dd zwei Ziffern für die Tagesangabe</t>
  </si>
  <si>
    <t>Die vorläufige Stilllegung bezeichnet die Beendigung des Betriebes nach marktwirtschaftlichen Gesichtspunkten, ohne dass die technische Betriebsbereitschaft beendet wird. Ein Stilllegungszeitpunkt ist zu melden, sobald dieser dem Anlagenbetreiber bekannt ist. Angabe gemäß der in der Anzeige nach § 13b Abs. 1 Satz 1 EnWG genannten Frist (mindestens 12 Monate im Voraus). Betriebsferien sind keine vorläufige Stilllegung; ggf. können diese als Nichtbeanspruchbarkeit mit einem entsprechenden Reason Code gemeldet werden.</t>
  </si>
  <si>
    <t>Datum Beginn der vorübergehenden Stilllegung</t>
  </si>
  <si>
    <t>ja, zu gültige Zeitscheibe bei Vergütung oder Sanktion und zu Außerbetriebnahme</t>
  </si>
  <si>
    <t>Nettonennleistung_Prod</t>
  </si>
  <si>
    <t>Bei TR: nur für SEE oder SSE; 
Bei CR: Gesamtnettonennleistung der enthaltenen SR</t>
  </si>
  <si>
    <t>Bei TR: nur für SEE oder SSE; Bei CR: Gesamtnettonennleistung der enthaltenen SR, MW, kW</t>
  </si>
  <si>
    <t>Nettonennleistung</t>
  </si>
  <si>
    <t>Nennleistung</t>
  </si>
  <si>
    <t>NA_KUNDENANLAGEN.EINSPEISEKAPAZITAET</t>
  </si>
  <si>
    <t>Erzeugungseinheit &gt; Nettonennleistung in kW</t>
  </si>
  <si>
    <t>Nettonennleistung Prod [kW]</t>
  </si>
  <si>
    <t>ja, gegen Bruttonennleitung und kumulierte Wechelrichterleistung</t>
  </si>
  <si>
    <t>wird vom NB bei Inbetreibnahme für Vergütung abgeglichen</t>
  </si>
  <si>
    <t>Nettoengpassleitung_Prod</t>
  </si>
  <si>
    <t>keine</t>
  </si>
  <si>
    <t>MW, kW</t>
  </si>
  <si>
    <t>Die Nettoengpassleistung in MW stellt diejenige Leistung dar, die durch das leistungsbegrenzende Element der Einheit vorgegeben wird und zeigt somit auf, welche Leistung maximal netzwirksam sein kann. Diese ist wie im MaStR beschrieben (siehe Stromerzeugungslokation) anzugeben.</t>
  </si>
  <si>
    <t>nein, Prüfung intern, ob Abgleich durchgeführt wird und dann eine Aufteilung der Stromerzeugungslokation anteilig auf die TR erfolgt.</t>
  </si>
  <si>
    <t xml:space="preserve">nein </t>
  </si>
  <si>
    <t>Netz &gt; Zähler &gt; ÜZ &gt; Nettoengpassleistung (von Stromanlagen)</t>
  </si>
  <si>
    <t>Nettoengpassleistung Prod [kW]</t>
  </si>
  <si>
    <t>ja,  darf nicht größer als Nettonnleistung sein</t>
  </si>
  <si>
    <t>HarNES: mit Vertragsleistung (NAV) abgleichen?</t>
  </si>
  <si>
    <t>Nettoengpassleistung</t>
  </si>
  <si>
    <r>
      <t xml:space="preserve">Nochmals gemeinsam prüfen, ob dieses Feld abgefragt werden soll, </t>
    </r>
    <r>
      <rPr>
        <sz val="11"/>
        <color rgb="FFFF0000"/>
        <rFont val="Arial"/>
        <family val="2"/>
      </rPr>
      <t>nein, soll zur Erstbefüllung aus "Nettonennleistung Prod" übernommen werden</t>
    </r>
  </si>
  <si>
    <t>Diese entspricht den an den Klemmen des Generators abgegebene elektrische Leistung in MW. Diese ist wie im MaStR beschrieben anzugeben. Für PV-SEE: Die Bruttonennleistung entspricht der Summe der Gleichstromleistungen der verbauten Module nach Herstellerangabe = Modulleistung (ML). Für Stromspeichereinheiten ist das Datum für die Erzeugungs- und Verbrauchsseite anzugeben</t>
  </si>
  <si>
    <t>Bruttoleistung</t>
  </si>
  <si>
    <t>nein, (ja wenn Wechselrichterleistung gemeint)</t>
  </si>
  <si>
    <t>berechnet: pkg_na_kan.fnc_get_installierte_leistung(k.id)</t>
  </si>
  <si>
    <t>Installierte Leistung</t>
  </si>
  <si>
    <t xml:space="preserve">Erzeugungseinheit &gt; elektr. Nennleistung in kW(p)	</t>
  </si>
  <si>
    <t>Bruttonennleistung [kW]</t>
  </si>
  <si>
    <t>ja, gegen Nettonennleistung</t>
  </si>
  <si>
    <t>Wechselrichterleistung_kumuliert</t>
  </si>
  <si>
    <t>Für SEE EE Solar</t>
  </si>
  <si>
    <t>MW, kW, Abhängigkeit, Für SEE EE Solar</t>
  </si>
  <si>
    <t>Es ist die installierte Wechselrichterleistung in MW kumuliert pro Netzanschlusspunkt anzugeben. Hier ist die Wechselrichterleistung (WRL) der SEE einzutragen. Bei Wechselrichtern, die von mehreren SEE genutzt werden, ist die Leistung anteilig nach Bruttonennleistung zuzuordnen.</t>
  </si>
  <si>
    <t>ja (Wirkleistung Wechselrichter)</t>
  </si>
  <si>
    <t>berechnet: NA_ANLAGENKOMPONENTEN.KOMART.HILFSANLAGE Summe PNENN_EINZEL</t>
  </si>
  <si>
    <r>
      <rPr>
        <u/>
        <sz val="11"/>
        <color theme="1"/>
        <rFont val="Arial"/>
        <family val="2"/>
      </rPr>
      <t>DVD</t>
    </r>
    <r>
      <rPr>
        <sz val="11"/>
        <color theme="1"/>
        <rFont val="Arial"/>
        <family val="2"/>
      </rPr>
      <t xml:space="preserve">
Gesamtleistung</t>
    </r>
  </si>
  <si>
    <t>Erzeugungseinheit &gt; EZE-Zuordnung &gt; Summe Wechselrichterleitungen</t>
  </si>
  <si>
    <t>kumulierte Wechselrichterleistung [kW]</t>
  </si>
  <si>
    <t>ja, Photpvoltaik, Speicher</t>
  </si>
  <si>
    <t>Speicher/Photovoltaik</t>
  </si>
  <si>
    <t xml:space="preserve"> Wechselrichterleistung in kW</t>
  </si>
  <si>
    <t>Es ist die installierte Wechselrichterleistung in kW (maximal 3 Nachkommastenne) der Photovoltaikanlage einzugeben. Bei Wechselrichtern, die von meherer Photovaltaikanlagen genutzt werden, bitte die Wechslerichterleistung anteilig nach der Modulleistung aufzuteilen.</t>
  </si>
  <si>
    <t>ja, Photovoltaik, Speicher</t>
  </si>
  <si>
    <t>nur Zahl</t>
  </si>
  <si>
    <t>Es ist die installierte Wechselrichterleistung in kW (maximal 3 Nachkommastenne) der Photovoltaikanlage pro Netzanschlusspunkt einzugeben. Bei Wechselrichtern, die von meherer Photovaltaikanlagen genutzt werden, bitte die Wechslerichterleistung anteilig nach der Modulleistung aufzuteilen.</t>
  </si>
  <si>
    <t>Nabenhoehe</t>
  </si>
  <si>
    <t>m</t>
  </si>
  <si>
    <t>nicht Für SEE EE Wind</t>
  </si>
  <si>
    <t>(Naben)Höhe</t>
  </si>
  <si>
    <r>
      <rPr>
        <u/>
        <sz val="11"/>
        <color theme="1"/>
        <rFont val="Arial"/>
        <family val="2"/>
      </rPr>
      <t>DVD</t>
    </r>
    <r>
      <rPr>
        <sz val="11"/>
        <color theme="1"/>
        <rFont val="Arial"/>
        <family val="2"/>
      </rPr>
      <t xml:space="preserve">
Nabenhöhe</t>
    </r>
  </si>
  <si>
    <t>Erzeugungseinheit &gt; Nabenhöhe in m</t>
  </si>
  <si>
    <t>Nabenhöhe [m]</t>
  </si>
  <si>
    <t>5/3/2</t>
  </si>
  <si>
    <t>ja, Wnur Wind</t>
  </si>
  <si>
    <t>Nabenhöhe der Windenergieanlage im m</t>
  </si>
  <si>
    <r>
      <t xml:space="preserve">Es ist die Nabenhöhe der Windkraftanlage in Metern mit </t>
    </r>
    <r>
      <rPr>
        <b/>
        <sz val="11"/>
        <rFont val="Arial"/>
        <family val="2"/>
      </rPr>
      <t>einer</t>
    </r>
    <r>
      <rPr>
        <sz val="11"/>
        <rFont val="Arial"/>
        <family val="2"/>
      </rPr>
      <t xml:space="preserve"> Nachkommastelle anzugeben. Bereits eingetragene Daten haben wir dem Marktstammdatenregister entnommen und können nicht überschrieben werden.</t>
    </r>
  </si>
  <si>
    <t>Nabenhöhe der Windenergieanlage in Meter</t>
  </si>
  <si>
    <r>
      <t xml:space="preserve">Es ist die Nabenhöhe der Windenergieanlage in Meter mit </t>
    </r>
    <r>
      <rPr>
        <b/>
        <sz val="11"/>
        <rFont val="Arial"/>
        <family val="2"/>
      </rPr>
      <t>einer</t>
    </r>
    <r>
      <rPr>
        <sz val="11"/>
        <rFont val="Arial"/>
        <family val="2"/>
      </rPr>
      <t xml:space="preserve"> Nachkommastelle anzugeben. Bereits eingetragene Daten haben wir dem Marktstammdatenregister oder unseren Einspeiserdatenbanken entnommen und können nicht überschrieben werden.</t>
    </r>
  </si>
  <si>
    <t>Geschäftspartnernummer</t>
  </si>
  <si>
    <t>Anlagenbetreiber: ID</t>
  </si>
  <si>
    <t>NA_GESCHAEFTSPARTNER.ID</t>
  </si>
  <si>
    <r>
      <rPr>
        <u/>
        <sz val="11"/>
        <color theme="1"/>
        <rFont val="Arial"/>
        <family val="2"/>
      </rPr>
      <t>IS-U</t>
    </r>
    <r>
      <rPr>
        <sz val="11"/>
        <color theme="1"/>
        <rFont val="Arial"/>
        <family val="2"/>
      </rPr>
      <t xml:space="preserve">
GPA</t>
    </r>
  </si>
  <si>
    <t>Kundenstammdaten &gt; Kontaktdaten &gt; Anlagenbetreiber &gt; Geschäftspartner</t>
  </si>
  <si>
    <t>47.1</t>
  </si>
  <si>
    <t>Identifikator für Marktkommunikation (BDEW-Code)</t>
  </si>
  <si>
    <t>Marktpartner-ID des Betreibers der Technischen Ressource</t>
  </si>
  <si>
    <t>AB / NB</t>
  </si>
  <si>
    <t>Anlagenbetreiber (analog Rechtsform)</t>
  </si>
  <si>
    <t xml:space="preserve"> Betreiber der Technischen Ressource ID</t>
  </si>
  <si>
    <t>BDEW-Code</t>
  </si>
  <si>
    <t>wird als Feld optional abgefragt, kein Pflichtfeld</t>
  </si>
  <si>
    <t>Bitte tragen Sie hier Ihre Marktpartner ID des BDEW ein, wenn Ihnen diese vorliegt. Ab dem 01.10.2021 benötigen Sie diese zur Bedienung der Marktkommunikationsprozesse im Redistpatch 2.0.</t>
  </si>
  <si>
    <t>Marktpartner-ID</t>
  </si>
  <si>
    <t>Bitte tragen Sie hier Ihre Marktpartner- ID des BDEW ein, wenn Ihnen diese vorliegt. Ab dem 01.07.2021 benötigen Sie diese zur Bedienung der Marktkommunikationsprozesse im Redistpatch 2.0.
Die Marktpartner-ID können Sie auf der Internetseite des BDEW beantragen.</t>
  </si>
  <si>
    <t>47.2</t>
  </si>
  <si>
    <t>Interne SDS-ID des AB mit Name und Adresse verknüpft</t>
  </si>
  <si>
    <t>Firmenname</t>
  </si>
  <si>
    <t>Anlagenbetreiber: Name</t>
  </si>
  <si>
    <t>NA_VERTRAEGE.VERTRAGSPARTNER.NAME1</t>
  </si>
  <si>
    <r>
      <rPr>
        <u/>
        <sz val="11"/>
        <color theme="1"/>
        <rFont val="Arial"/>
        <family val="2"/>
      </rPr>
      <t>IS-U</t>
    </r>
    <r>
      <rPr>
        <sz val="11"/>
        <color theme="1"/>
        <rFont val="Arial"/>
        <family val="2"/>
      </rPr>
      <t xml:space="preserve">
Anlagenbetreiber</t>
    </r>
  </si>
  <si>
    <t>Kundenstammdaten &gt; Kontaktdaten &gt; Anlagenbetreiber</t>
  </si>
  <si>
    <t>Felder sollten in allen Stammdatensystemen vorhanden sein</t>
  </si>
  <si>
    <t>Anschlussobjekt</t>
  </si>
  <si>
    <t>Netzanschluss: Straße, PLZ, Ort</t>
  </si>
  <si>
    <t>NA_NETZANSCHLUESSE.LOM_ID.IFC_LOMAS.ID</t>
  </si>
  <si>
    <r>
      <rPr>
        <u/>
        <sz val="11"/>
        <color theme="1"/>
        <rFont val="Arial"/>
        <family val="2"/>
      </rPr>
      <t>DVD/IS-U</t>
    </r>
    <r>
      <rPr>
        <sz val="11"/>
        <color theme="1"/>
        <rFont val="Arial"/>
        <family val="2"/>
      </rPr>
      <t xml:space="preserve">
Anlagenstandort</t>
    </r>
  </si>
  <si>
    <t>Einspeiseanlage &gt; Standort (Anschlussobjekt)</t>
  </si>
  <si>
    <t>Lage, Ort, PLZ, Straße, HausNr., Flur und Flurstück, Gemarkung</t>
  </si>
  <si>
    <t>Lokation der Ereugungsanlage: Rechtswert und Hochwert. Zusätzlich ggf Flur, Flustück, Gemarkung, Straßenadresse</t>
  </si>
  <si>
    <t>NA_KUNDENANLAGEN.LOM_ID.IFC_LOMAS.ID</t>
  </si>
  <si>
    <r>
      <rPr>
        <u/>
        <sz val="11"/>
        <color theme="1"/>
        <rFont val="Arial"/>
        <family val="2"/>
      </rPr>
      <t>DVD</t>
    </r>
    <r>
      <rPr>
        <sz val="11"/>
        <color theme="1"/>
        <rFont val="Arial"/>
        <family val="2"/>
      </rPr>
      <t xml:space="preserve">
Gemarkung/Flurnummer</t>
    </r>
  </si>
  <si>
    <t>Einspeiseanlage &gt; Standort (Anlage)</t>
  </si>
  <si>
    <t xml:space="preserve">Ort PLZ wird abgeglichenmit MaStR, und Koordinate muss angegeben werden für Wind /PV, Vorschklag dien Punkt nicht abfragen beim AB </t>
  </si>
  <si>
    <t>Direktvermarktung [ja/nein]</t>
  </si>
  <si>
    <t>ja, NMplus</t>
  </si>
  <si>
    <t>EEG³</t>
  </si>
  <si>
    <t>Direktvermarktung: gültig ab (sowie diverse Zusatzfelder)</t>
  </si>
  <si>
    <t>gültige Meldung zur DV aus NMplus</t>
  </si>
  <si>
    <r>
      <rPr>
        <u/>
        <sz val="11"/>
        <color theme="1"/>
        <rFont val="Arial"/>
        <family val="2"/>
      </rPr>
      <t>IS-U</t>
    </r>
    <r>
      <rPr>
        <sz val="11"/>
        <color theme="1"/>
        <rFont val="Arial"/>
        <family val="2"/>
      </rPr>
      <t xml:space="preserve">
Direktvermarktung</t>
    </r>
  </si>
  <si>
    <t>Vergütung &gt; Direktvermarktung</t>
  </si>
  <si>
    <t>ja, zu DV-Zeitscheibe</t>
  </si>
  <si>
    <t>innerhalb Messung/Zählpunkte: Zählpunkt in Verbindung mit Rolle</t>
  </si>
  <si>
    <t>NM_ZAE_PT.MET_CODE</t>
  </si>
  <si>
    <r>
      <rPr>
        <u/>
        <sz val="11"/>
        <color theme="1"/>
        <rFont val="Arial"/>
        <family val="2"/>
      </rPr>
      <t>IS-U</t>
    </r>
    <r>
      <rPr>
        <sz val="11"/>
        <color theme="1"/>
        <rFont val="Arial"/>
        <family val="2"/>
      </rPr>
      <t xml:space="preserve">
MeLo</t>
    </r>
  </si>
  <si>
    <t>IS-U Daten &gt; Messlokation-ID</t>
  </si>
  <si>
    <t>Welche Messlokation ist gemeint bei mehreren Messlokationen?</t>
  </si>
  <si>
    <t>Mit Regelzone wird angegeben, in welcher deutschen
Regelzone sich die technische Ressource bzw. die
Produktionsanlage befindet.</t>
  </si>
  <si>
    <t>Mit Regelzone wird angegeben, in welcher deutschen Regelzone sich die technische Ressource bzw. die Produktionsanlage befindet. Z. B.: 10YDE-ENBW-----N für Regelzone TransnetBW</t>
  </si>
  <si>
    <t>immer 50 Hertz</t>
  </si>
  <si>
    <t>Netz &gt; Netzanschluss &gt; Zuordnung Umspannwerk &gt; Übertragungsnetzbetreiber</t>
  </si>
  <si>
    <t>Codes siehe edi@energy Formatbeschreibung, Übergabe an Systeme als Code, Z. B. 10YDE-EON------1</t>
  </si>
  <si>
    <t>16 (Code) + Name (20)</t>
  </si>
  <si>
    <r>
      <rPr>
        <u/>
        <sz val="11"/>
        <color theme="1"/>
        <rFont val="Arial"/>
        <family val="2"/>
      </rPr>
      <t>DVD</t>
    </r>
    <r>
      <rPr>
        <sz val="11"/>
        <color theme="1"/>
        <rFont val="Arial"/>
        <family val="2"/>
      </rPr>
      <t xml:space="preserve">
Fabrikationsnr.</t>
    </r>
  </si>
  <si>
    <t>Wind &gt; Seriennummer des Windturms</t>
  </si>
  <si>
    <t>soll laut Westnetz kein Pflichtfeld sein</t>
  </si>
  <si>
    <t>Seriennummer der Windenergieanlage</t>
  </si>
  <si>
    <t>Wenn bereits eine Seriennummer eingetragen ist, so kann diese nicht überschrieben werden.</t>
  </si>
  <si>
    <t>Anschluss_Netzbetreiber</t>
  </si>
  <si>
    <t>Dieses Element dient zur eindeutigen Identifikation des
Netzbetreibers über seine Marktpartner-ID.</t>
  </si>
  <si>
    <t>Dieses Element dient zur eindeutigen Identifikation des Netzbetreibers über seine Marktpartner-ID.</t>
  </si>
  <si>
    <t>ANB</t>
  </si>
  <si>
    <r>
      <rPr>
        <u/>
        <sz val="11"/>
        <color theme="1"/>
        <rFont val="Arial"/>
        <family val="2"/>
      </rPr>
      <t>DVD</t>
    </r>
    <r>
      <rPr>
        <sz val="11"/>
        <color theme="1"/>
        <rFont val="Arial"/>
        <family val="2"/>
      </rPr>
      <t xml:space="preserve">
ERSD-W-NV</t>
    </r>
  </si>
  <si>
    <t>Netz &gt; Netzbetreiber &gt; Netzbetreiber &gt; ILN</t>
  </si>
  <si>
    <t>Identifikator des ANB</t>
  </si>
  <si>
    <t>GS1: 13-stellig; BDEW-Code: 16-stellig + Name (40 Stellen)</t>
  </si>
  <si>
    <t xml:space="preserve">ja, connect+ </t>
  </si>
  <si>
    <t>Identifikator des Einsatzverantwortlichen der steuerbaren Ressurce</t>
  </si>
  <si>
    <t>Einsatzverantwortlicher</t>
  </si>
  <si>
    <t>MP-ID des EIV</t>
  </si>
  <si>
    <t>Angabe der BDEW-Marktpartner-ID für den Einsatzverantwortlichen, der für den Einsatz einerSEE/SSE und die Übermittlung ihrer Fahrpläne verantwortlich ist. Ebenso sind Kontaktdaten, die Firma, Anschrift, Ansprechpartner, Kommunikationsparameter anzugeben. Im Rahmen der SO GL Umsetzung wird die Rolle des EIV vom Anlagenbetreiber wahrgenommen oder dieser benennt den EIV.</t>
  </si>
  <si>
    <t>Anlagenbetreiber (Vertragspartner)</t>
  </si>
  <si>
    <t>GS1: 13-stellig; BDEW-Code: 16-stellig + Name (40 Stellen) + PLZ + Ort + Straße + Hausnummer + Tel + Mail</t>
  </si>
  <si>
    <t>Zuordnung des technischen Verknüpfungspunktes über mehrere Attribute (Leitsystem-Schlüssel)</t>
  </si>
  <si>
    <t>teilweise</t>
  </si>
  <si>
    <t>G/Net-Daten</t>
  </si>
  <si>
    <t>Stat.-Nr.</t>
  </si>
  <si>
    <t>NA_NETZANSCHLUESSE.ANSCHLUSSPUNKT_LOV_ID</t>
  </si>
  <si>
    <t>UW-Nr.</t>
  </si>
  <si>
    <t>Netz &gt; Netzanschluss &gt; Zuordnung Umspannwerk &gt; Umspannwerk Name</t>
  </si>
  <si>
    <t>Ja (vorhandener Katalog in HarNES)</t>
  </si>
  <si>
    <t>Umspannwerk Teilnetz</t>
  </si>
  <si>
    <t>Netz &gt; Netzanschluss &gt; Zuordnung Umspannwerk &gt; Teilnetz</t>
  </si>
  <si>
    <t>Netz &gt; Netzanschluss &gt; UW Direktanschluss</t>
  </si>
  <si>
    <t>Energiepark &gt; Allgemein &gt; VNB Umspanner</t>
  </si>
  <si>
    <t>Stations-Nummer</t>
  </si>
  <si>
    <t>NA_NETZANSCHLUESSE.GNET_STATIONSNUMMER</t>
  </si>
  <si>
    <t>Netz &gt; Netzanschluss &gt; Stationsnummer</t>
  </si>
  <si>
    <t>Stations-Name</t>
  </si>
  <si>
    <t>NA_NETZANSCHLUESSE.GNET_UW_SCHALTFELD</t>
  </si>
  <si>
    <t>Stat.</t>
  </si>
  <si>
    <t>Energiepark &gt; Allgemein &gt; Name Ebene 2</t>
  </si>
  <si>
    <t>Leitungsnummer</t>
  </si>
  <si>
    <t>Energiepark &gt; Allgemein &gt; Leitungsnummer VNB UW</t>
  </si>
  <si>
    <t>Regionale Zuordnung</t>
  </si>
  <si>
    <t>LOMAS-Daten</t>
  </si>
  <si>
    <t>Einspeiseanlage &gt; Standort (Anlage) &gt; KGS</t>
  </si>
  <si>
    <t>Bilanzierungsmodell</t>
  </si>
  <si>
    <t>Planwert, Prognose</t>
  </si>
  <si>
    <t>Zuordnung der TR/SR zum Prognose- bzw. Planwertmodell im Redispatch-Prozess</t>
  </si>
  <si>
    <t>Planwert-/Prognosemodell</t>
  </si>
  <si>
    <t>Codes siehe edi@energy Formatbeschreibung, Übergabe an Systeme als Code, Z. B. Z01 (Planwertmodell)</t>
  </si>
  <si>
    <t>ja / Prognosemodell</t>
  </si>
  <si>
    <t>ja zu Abrechnungsmodell</t>
  </si>
  <si>
    <t>heißt beim BDEW "Planwert-/Prognosemodell"</t>
  </si>
  <si>
    <t>grundsätzlich Prognosemodell, Planwertmodell nur bei Erfüllung der Kriterien, letzter Stand der Abstimmung: wird nicht abgefragt</t>
  </si>
  <si>
    <t>Einheitslos (Ja/Nein)</t>
  </si>
  <si>
    <t>Einspeiseanlage &gt; Netzleitsystem &gt; Spitzenkappung</t>
  </si>
  <si>
    <t>ja / "nein"</t>
  </si>
  <si>
    <t>Nutzbarer Energieinhalt (bei Speichern)</t>
  </si>
  <si>
    <t>Nutzbarer_Energiegehalt_Speicher</t>
  </si>
  <si>
    <t>MWh / kWh</t>
  </si>
  <si>
    <t>Energieinhalt eines Speichers unabhängig vom Speichermedium und bezogen auf die vom Speichersystem lieferbare elektrische Energie.</t>
  </si>
  <si>
    <t>MWh, kWh, Nur für SSE</t>
  </si>
  <si>
    <t>Nutzbarer Energiegehalt des Speichers</t>
  </si>
  <si>
    <t>NA_KUNDENANLAGEN.SPEICHERKAPAZITAET_NUTZBAR</t>
  </si>
  <si>
    <t>DVD
Speicherkapazität</t>
  </si>
  <si>
    <t>Batteriespeicher &gt; Allgemein &gt; Nutzbare Speicherkapazität in kWh</t>
  </si>
  <si>
    <t>nutzbarer Energiegehalt des Speichers [kWh]</t>
  </si>
  <si>
    <t>rausgenommen am 09.03.2021, da im MaStR enthalten unter "Nutzbare Speicherkapazität in kWh" bzw. Basistammdatum connect +</t>
  </si>
  <si>
    <t>xja nur Speicher</t>
  </si>
  <si>
    <t>Speicher</t>
  </si>
  <si>
    <t>Bitte geben Sie hier den Energieinhalt eines Speichers unabhängig vom Speichermedium und bezogen auf die vom Speichersystem lieferbare elektrische Energie an. Diese ergibt sich aus der  Speicherkapazität und dem Ladewirkungsgrad des Speichers.</t>
  </si>
  <si>
    <t>Zuordnung_Speicher</t>
  </si>
  <si>
    <t>Angabe ob eine SEE über einen zugeordneten SSE
verfügt, der die SEE-Leistung (teilweise) aufnehmen
kann.</t>
  </si>
  <si>
    <t>Angabe, ob eine SEE über einen zugeordneten SSE verfügt, der die SEE-Leistung (teilweise) aufnehmen kann.</t>
  </si>
  <si>
    <r>
      <rPr>
        <u/>
        <sz val="11"/>
        <color theme="1"/>
        <rFont val="Arial"/>
        <family val="2"/>
      </rPr>
      <t>DVD</t>
    </r>
    <r>
      <rPr>
        <sz val="11"/>
        <color theme="1"/>
        <rFont val="Arial"/>
        <family val="2"/>
      </rPr>
      <t xml:space="preserve">
Vertrag an zugehörigen GPA</t>
    </r>
  </si>
  <si>
    <t>Über Zuordnung Batteriespeicher &gt; Anlagen</t>
  </si>
  <si>
    <t>ID</t>
  </si>
  <si>
    <t>Code_TR, Code_SR?</t>
  </si>
  <si>
    <t>Rücksprache Jan Schmelz</t>
  </si>
  <si>
    <t>neu Basistammdatum connect +</t>
  </si>
  <si>
    <r>
      <t>Wenn Ihre Erzeugungsanlage auf einen Speicher lädt, dann tragen Sie bitte hier die Marktstammdatenregisternummer der Speichereinheit (</t>
    </r>
    <r>
      <rPr>
        <b/>
        <sz val="11"/>
        <rFont val="Arial"/>
        <family val="2"/>
      </rPr>
      <t>SSE</t>
    </r>
    <r>
      <rPr>
        <sz val="11"/>
        <rFont val="Arial"/>
        <family val="2"/>
      </rPr>
      <t xml:space="preserve">9186864xxxxx) des Speichers ein. </t>
    </r>
  </si>
  <si>
    <t>pauschal, spitz, spitzligt</t>
  </si>
  <si>
    <t>Codes siehe edi@energy Formatbeschreibung, Übergabe an Systeme als Code, Z. B. Z01 (Pauschal)</t>
  </si>
  <si>
    <t>ja zu Planwert-/Prognosemodell</t>
  </si>
  <si>
    <t>Klärung mit AP Abrechnung, da die Informationen zum Abrechnugnsmodell auch direkt bei der Abrechnugn eingehen können</t>
  </si>
  <si>
    <t>connect+ Basis-Stammdaten, wollen wir abfragen, um eine Vorbelegung zu haben und die weiteren Felder (u. a. Referenzanlage) abfragen</t>
  </si>
  <si>
    <t>Katalogwerte: Spitz, Spitz light mit Wetterdienstleister vom Anlagenbetreiber, Spitz Light mit Wetterdienstleister vom Netzbetreiber, Spitz Light mit Wetterdaten aus Referenzanlage, Pauschal</t>
  </si>
  <si>
    <t>Spitz, Spitz Light mit Wetterdienstleister vom Anlagenbetreiber, Spitz Light mit Wetterdienstleister vom Netzbetreiber, Spitz Light mit Wetterdaten aus Referenzanlage, Pauschal
Bitte wählen Sie das Abrechnungsmodell aus, mit dem im Falle einer Regelung Ihrer Anlage die Ausfallarbeit ermittelt wird.
Wenn an Ihrer Windenergieanlage oder Ihrer Photovoltaikanlage eine Messung der Wetterdaten erfolgt, können Sie nur Spitz oder Pauschal auswählen.
Bei einer Auswahl von Spitz Light mit Wetterdienstleister vom Anlagenbetreiber oder Spitz Light mit Wetterdaten aus Referenzanlage müssen Sie Wetterdaten liefern.
Wie die Abrechnung erfolgt, finden Sie in der BK6-20-059 in Anlage 1.</t>
  </si>
  <si>
    <t xml:space="preserve">Katalogwerte: Pauschal, Spitz, Spitz light mit Wetterdienstleister vom Anlagenbetreiber, Spitz Light mit Wetterdienstleister vom Netzbetreiber, Spitz Light mit Wetterdaten aus Referenzanlage </t>
  </si>
  <si>
    <r>
      <t xml:space="preserve"> Pauschal, Spitz, Spitz Light mit Wetterdienstleister vom Anlagenbetreiber, Spitz Light mit Wetterdienstleister vom Netzbetreiber, Spitz Light mit Wetterdaten aus Referenzanlage
Bitte wählen Sie das Abrechnungsmodell aus, mit dem im Falle einer Regelung Ihrer Anlage die Ausfallarbeit ermittelt wird.
Erzeugungsanlagen, die keine Windenergeianlagen und Photovoltaikanklagen sind, können nur das Abrechnungsmodell Pauschal oder Spitz auswählen.
Wenn an Ihrer Windenergieanlage oder Ihrer Photovoltaikanlage eine Messung der Wetterdaten erfolgt, können Sie nur Spitz oder Pauschal auswählen.
Bei einer Auswahl von Spitz Light mit Wetterdienstleister vom Anlagenbetreiber oder </t>
    </r>
    <r>
      <rPr>
        <b/>
        <sz val="11"/>
        <color rgb="FFFF0000"/>
        <rFont val="Arial"/>
        <family val="2"/>
      </rPr>
      <t>Spitz Light mit Wetterdaten aus Referenzanlage</t>
    </r>
    <r>
      <rPr>
        <sz val="11"/>
        <rFont val="Arial"/>
        <family val="2"/>
      </rPr>
      <t xml:space="preserve"> müssen Sie Wetterdaten liefern.
Wie die Abrechnung erfolgt, finden Sie in der BK6-20-059 in Anlage 1.</t>
    </r>
  </si>
  <si>
    <r>
      <rPr>
        <b/>
        <sz val="11"/>
        <rFont val="Arial"/>
        <family val="2"/>
      </rPr>
      <t>Den Katalogeintrag "Spitz Light mit Wetterdaten aus Referenzanlage" nur anzeigen bei WN, Syna und</t>
    </r>
    <r>
      <rPr>
        <b/>
        <sz val="11"/>
        <color rgb="FFFF0000"/>
        <rFont val="Arial"/>
        <family val="2"/>
      </rPr>
      <t xml:space="preserve"> VSE. </t>
    </r>
    <r>
      <rPr>
        <b/>
        <sz val="11"/>
        <rFont val="Arial"/>
        <family val="2"/>
      </rPr>
      <t>Bei den anderen DSO im Katalog ausblenden</t>
    </r>
  </si>
  <si>
    <t>MP-ID des für die MALO verantwortlichen Lieferanten</t>
  </si>
  <si>
    <t>Info an Marktpartner erfolgt über connect + über Maßnahme, Marktpartner muss aus RDD über Maßnahme informiert werden</t>
  </si>
  <si>
    <t>Identifikator des für die Malo verantwortlichen Liefranten</t>
  </si>
  <si>
    <t>Bilanzierungs
einheit/LF</t>
  </si>
  <si>
    <t>GS1: 13-stellig; BDEW-Code: 16-stellig</t>
  </si>
  <si>
    <t>Info an Marktpartner erfolgt über connect +, Marktpartner muss aus RDD über Maßnahme informiert werden, Klärung mit AP RDD, siehe Mail vom 23.09.2020</t>
  </si>
  <si>
    <t>Anweisender_Netzbetreiber</t>
  </si>
  <si>
    <t>Klärung, ob dieses Datum in der RD-Maßnahme abgebildet und vorgehalten wird) siehe Mail vom 23.09.2020</t>
  </si>
  <si>
    <t>Betroffene_Netzbetreiber</t>
  </si>
  <si>
    <t xml:space="preserve">Dieses Element dient zur eindeutigen Identifikation des Netzbetreibers über seine Marktpartner-ID. A: „NB-Kaskade“ Inkl. ANB und alle vorgelagerte NB des ANB bis Reihenfolge: Beginnend bei ANB bis ÜNB einschl. ÜNB; </t>
  </si>
  <si>
    <t>Identifikator der betroffenen vorgelagerten NB</t>
  </si>
  <si>
    <t>double (Array)</t>
  </si>
  <si>
    <t>Nettonennleistung_Verb</t>
  </si>
  <si>
    <t>Bei TR: nur für SEE oder SVE; 
Bei CR: Gesamtnettonennleistung der enthaltenen SR</t>
  </si>
  <si>
    <t>Bei TR: nur für SEE oder SVE; Bei CR: Gesamtnettonennleistung der enthaltenen SR, MW, kW</t>
  </si>
  <si>
    <t>Für die Aufnahme von Energie wird der für den Generatorbetrieb definierte Begriff PROD_nenn in Analogie auch für die Bezugsrichtung verwendet. Im Gegensatz zu PROD_nenn sind Betriebs- und Eigenbedarf wie bspw. Netzverluste bis zum Einspeisepunkt in der Nettonennleistung enthalten.</t>
  </si>
  <si>
    <t>Anfrage an Torsten Henning am 23.09.2020</t>
  </si>
  <si>
    <t>Nettonennleistung Verbrauch</t>
  </si>
  <si>
    <t>Nettonennleistung Verbrauch in kW</t>
  </si>
  <si>
    <t>Bitte geben Sie hier an, welche Nettonennleistung bezogen wird, wenn Ihre Erzeugungsanlage nicht einspeist. Der Betriebs- und Eigenbedarf wie bspw. Netzverluste bis zum Einspeisepunkt sind in der Nettonennleistung enthalten. 
Eine genaue Beschreibung der Abrechung finden Sie in der BK6-20-059 in Anlage 1.</t>
  </si>
  <si>
    <t>Bitte geben Sie hier an, welche Nettonennleistung bezogen wird, wenn Ihre Erzeugungsanlage nicht einspeist. Der Betriebs- und Eigenbedarf wie bspw. Netzverluste bis zum Einspeisepunkt sind in der Nettonennleistung enthalten. 
Eine genaue Beschreibung finden Sie in der BK6-20-061.</t>
  </si>
  <si>
    <t>Nettoengpassleitung_Verb</t>
  </si>
  <si>
    <t>ja, zu Nettonennleistung Verbrauch (darf nicht größer als Nettonennleistung Verbrauch sein)</t>
  </si>
  <si>
    <t>Nettoengpassleistung Verbrauch</t>
  </si>
  <si>
    <t>analog Nettoengpassleistung Einspeisung</t>
  </si>
  <si>
    <t>kontinuierliche Regelbarkeit im Pumpbetrieb</t>
  </si>
  <si>
    <t>Regelbarkeit_kontinuierlich</t>
  </si>
  <si>
    <t>Einheitenlos (ja/nein)</t>
  </si>
  <si>
    <t>Anmerkung	Dieser Code wurde der ENTSO-E Codeliste entnommen Nur für SSE (für Pumpspeicher im Pumpbetrieb / im
Einspeicherbetrieb)</t>
  </si>
  <si>
    <t>ja/nein, Nur für SSE (für Pumpspeicher im Pumpbetrieb / im Einspeicherbetrieb)</t>
  </si>
  <si>
    <t>Sofern es sich bei der SSE um eine Pumpspeicheranlage handelt: die kontinuierliche Regelbarkeit bezeichnet die technische Eigenschaft einer stufenarmen Veränderlichkeit der elektrischen Leistungsaufnahme eines Pumpspeichermaschinensatzes im Pumpbetrieb.</t>
  </si>
  <si>
    <t>Kontinuierliche Regelbarkeit im Pumpbetrieb</t>
  </si>
  <si>
    <t>ja, Wasser</t>
  </si>
  <si>
    <t>Wasser</t>
  </si>
  <si>
    <t>Die kontinuierliche Regelbarkeit bezeichnet die technische Eigenschaft einer stufenarmen Veränderlichkeit der elektrischen Leistungsaufnahme eines Pumpspeichermaschinensatzes im Pumpbetrieb.</t>
  </si>
  <si>
    <t>Weitere_betroffene_Netzbetreiber</t>
  </si>
  <si>
    <t>Zuordnung zu einem der betroffenen NB („benachbarte“ NB)</t>
  </si>
  <si>
    <t>Zuordnung zu einem der betroffenen NB, welcher kein vorgelagerter NB ist</t>
  </si>
  <si>
    <t>Netzbetreibers über seine Marktpartner-ID.</t>
  </si>
  <si>
    <t>Wetterdaten-Dienstleister des Anlagenbetreibers im Falle der Abrechnung über das "Spitz Light"-Verfahren</t>
  </si>
  <si>
    <t>Vergütung (Allgemein &amp; Übersicht) Unterobjekt von Abrechnungsmodell</t>
  </si>
  <si>
    <t>Katalog (string)</t>
  </si>
  <si>
    <t>ja, Abrechnungsmodell (nur bei Spitz light)</t>
  </si>
  <si>
    <t>ja, Wind, PV</t>
  </si>
  <si>
    <t>Bedingung zur Abrechnungsmethode formulieren</t>
  </si>
  <si>
    <t>Photovoltaik / Wind</t>
  </si>
  <si>
    <t>Wetterdaten-Dienstleister des Anlagenbetreibers im Falle der Abrechnung über Spitz light, diese Eintragung ist nur für Windenergie- und Photovoltaikanlagen relevant</t>
  </si>
  <si>
    <t>Bitte geben Sie hier den Wetterdaten-Dienstleister des Anlagenbetreibers im Falle der Abrechnung über Spitz light an.</t>
  </si>
  <si>
    <t>wenn nicht bereits aus Katalog ausgewählt</t>
  </si>
  <si>
    <t>18a</t>
  </si>
  <si>
    <t>Ausgewählter Wetterdienstleister (nicht im Katalog)</t>
  </si>
  <si>
    <t>Sollte der Wetterdienstleister nicht im Katalog entahalten sein, dann tragen Sie diesen bitte hier ein.</t>
  </si>
  <si>
    <t>Datenquelle Spitz-Light-Modell</t>
  </si>
  <si>
    <t>Festlegung des Anlagenbetreibers ob Daten vom Wetterdienstleister geliefert werden oder ob die Wetterdaten einer Referenzanlage verwendet werden</t>
  </si>
  <si>
    <t>Referenzanlage,
Wetterdienstleister Anlagenbetreiber,
Wetterdienstleister Netzbetreiber</t>
  </si>
  <si>
    <t>Spitz-Light-Modell</t>
  </si>
  <si>
    <t>rausnehmen, da bereits im Datum: Abrechnungsmodell enthalten!</t>
  </si>
  <si>
    <t xml:space="preserve">zugeordnete Referenzanlage </t>
  </si>
  <si>
    <t>EEG-Anlagenschlüssel der Referenzanlage aus der die Wetterdatenlieferung erfolgt</t>
  </si>
  <si>
    <t>Referenzanlage der Windenergieanlage</t>
  </si>
  <si>
    <t>Bitte geben Sie hier den 33-stelligen Erzeugungsanlagenschlüssel (EEG-Anlagenschlüssel) der Referenzanlage an, über den die Wetterdatenlieferung im Spitz-Light-Verfahren erfolgt.</t>
  </si>
  <si>
    <t>ja, nur Pflichtfeld, wennWetterdaten aus Referenzanlage" ausgewählt wurde, gilt nur für Wind und PV</t>
  </si>
  <si>
    <t>nur anzeigen, wenn als Abrechnungsmodell "Spitz Light mit Wetterdaten aus Referenzanlage" ausgewählt wurde</t>
  </si>
  <si>
    <t>Referenzanlage für Wetterdaten</t>
  </si>
  <si>
    <t xml:space="preserve">Bitte geben Sie hier den 33-stelligen Erzeugungsanlagenschlüssel (EEG-Anlagenschlüssel) der Referenzanlage an, über den die Wetterdatenlieferung im Spitz-Light-Verfahren erfolgt. Wir können nur eine Windenergieanlage mit gleicher Nabenhöhe bzw. eine Photovoltaikanlage mit gleicher Neigung und Ausrichtung als Referenzanlage akzeptieren, die sich in räumlicher Nähe zur betroffenen Erzeugungsanlage befindet. </t>
  </si>
  <si>
    <t xml:space="preserve">Tabelle der Leistungswerte P (kW) zu Windgeschwindigkeit auf Nabenhöhe in (m/s) </t>
  </si>
  <si>
    <t>Tabelle (kW je vorgegebenem Wert in m/s)</t>
  </si>
  <si>
    <t>ja, Wind</t>
  </si>
  <si>
    <t>Excel (upload, download) oder neue Seite</t>
  </si>
  <si>
    <t>Kennlinie auf andere Anlagen im VK übertragen</t>
  </si>
  <si>
    <t>Anlagenkennlinie der Windenergieanlage</t>
  </si>
  <si>
    <t xml:space="preserve">Wenn Sie auf den Button klicken, dann öffnet sich ein neues Fenster. Bitte dort die Leistungswerte in kW bei den Windgeschwindigkeiten 0 bis 35 m/s eintragen. Sofern uns die Kennlinie vom Hersteller bereits vorliegt, haben wir diese eingetragen. In der Liste ist unbedingt die Windgeschwindigkeit der Sturmabschaltung mit 0 m/s darzustellen. Diese kann je Windenergieanlage unterschiedlich sein. </t>
  </si>
  <si>
    <t>Kennlinie auf andere Anlagen im VK übertragen (Kopierfunktion)</t>
  </si>
  <si>
    <t>Wenn Sie auf den Button klicken, dann öffnet sich ein neues Fenster. Bitte dort die Leistungswerte in kW bei den Windgeschwindigkeiten 1 bis 35 m/s eintragen. In der Liste ist unbedingt die Windgeschwindigkeit der Sturmabschaltung anzugeben. Dies ist die Windgeschwindigkeit, an der die Leistung auf 0 kW geht. Diese kann je Windenergieanlage unterschiedlich sein.</t>
  </si>
  <si>
    <t>n.a. da nur
einmalig</t>
  </si>
  <si>
    <t>ja (3 Buchstaben und 12 Ziffern)</t>
  </si>
  <si>
    <t>Rechnungssteller / Gutschrift</t>
  </si>
  <si>
    <t>Gutschrift</t>
  </si>
  <si>
    <t>Gutschriftsverfahren wird favorisiert, Abfrage für E.ON nochmals klären</t>
  </si>
  <si>
    <t>Vorbelegung aus Gutschrift durch den Netzbetreiber</t>
  </si>
  <si>
    <t>Bitte wählen Sie hier aus zwischen "Rechnungssteller" und "Gutschrift durch den Netzbetreiber". 
Das Gutschriftenverfahren hat folgende Vorteile für Sie:
Sie müssen keine Rechnung stellen
•Eine Kontrolle über durchgeführte Maßnahmen ist nicht mehr notwendig
•Sie müssen sich nicht mit den Berechnungslogiken des BNetzA-Leitfadens beschäftigen
•Es müssen keine Lastgangdaten angefordert werden</t>
  </si>
  <si>
    <t>Vorbelegung mit "Gutschrift durch den Netzbetreiber" Katalog</t>
  </si>
  <si>
    <t>Bitte wählen Sie hier aus zwischen "Rechnungssteller" und "Gutschrift durch den Netzbetreiber". 
Das Gutschriftenverfahren hat folgende Vorteile für Sie:
• Sie müssen keine Rechnung stellen
• Eine Kontrolle über durchgeführte Maßnahmen ist nicht mehr notwendig
• Sie müssen sich nicht mit den Berechnungslogiken des BNetzA-Leitfadens beschäftigen
• Es müssen keine Lastgangdaten angefordert werden</t>
  </si>
  <si>
    <t>EEG Billing</t>
  </si>
  <si>
    <t>IS-U</t>
  </si>
  <si>
    <r>
      <rPr>
        <u/>
        <sz val="11"/>
        <color theme="1"/>
        <rFont val="Arial"/>
        <family val="2"/>
      </rPr>
      <t>IS-U</t>
    </r>
    <r>
      <rPr>
        <sz val="11"/>
        <color theme="1"/>
        <rFont val="Arial"/>
        <family val="2"/>
      </rPr>
      <t xml:space="preserve">
Abrechnungsrelevant</t>
    </r>
  </si>
  <si>
    <t>IS-U Daten &gt; Vergütungen (EUS-VEREEG)</t>
  </si>
  <si>
    <t>array (string)</t>
  </si>
  <si>
    <t>EEG, KWKG, ohne Vergütung/leer</t>
  </si>
  <si>
    <t>EEG mit Förderung, 
EEG ohne Förderung, 
KWK mit Förderung, 
KWK ohne Förderung, 
ohne gesetzliche Förderung</t>
  </si>
  <si>
    <t>Abgeleitet aus Anlagenstatus 1 und Einspeiseart</t>
  </si>
  <si>
    <t>ja, Vergütungskategorie</t>
  </si>
  <si>
    <t>ja, nur für bestimmte Anlagen denkbar (ggf. ausgeförderte KWK-Anlagen, Wasser)</t>
  </si>
  <si>
    <t>Bitte wählen Sie aus dem Katalog aus: EEG mit Förderung, EEG ohne Förderung, KWK mit Förderung, KWK ohne Förderung, sonstige Anlagen</t>
  </si>
  <si>
    <t>Bitte wählen Sie aus dem Katalog aus: EEG mit Förderung, EEG ohne Förderung, KWK mit Förderung, KWK ohne Förderung, sonstige Anlagen.</t>
  </si>
  <si>
    <t>Bezeichnung der SR</t>
  </si>
  <si>
    <t>wird zur Anzeige im RD-System verwendet</t>
  </si>
  <si>
    <t>?</t>
  </si>
  <si>
    <t>ja, Zusammensetzung aus "Energieträger, Ort, inst. Leistung"</t>
  </si>
  <si>
    <t>ja, da sich der Eintrag aus den vorgenannten drei Feldern bildet</t>
  </si>
  <si>
    <t>kann entfallen, wenn es nur ein Bilanzierungsgebiet je Regelzone gibt.</t>
  </si>
  <si>
    <t>Bilanzierungsgebiet des Netzbetreibers</t>
  </si>
  <si>
    <t>vrstl. aus eCount</t>
  </si>
  <si>
    <t>Kataloge &gt; Netzbetreiber &gt; Bilanzierungsgebiet</t>
  </si>
  <si>
    <t>16 (EIC-Code)</t>
  </si>
  <si>
    <t>Himmelsrichtung /S /N /W /O</t>
  </si>
  <si>
    <t>Angabe, in welche Himmelsrichtung die Module ausgerichtet sind.
Hinweise: 
● Bei Hausdach-Solaranlagen entspricht die Ausrichtung in der Regel der Himmelsrichtung, in die das Hausdach zeigt, auf dem die Module montiert sind. 
● Abbildungen zur Orientierung 
● Wenn die Module in unterschiedlichen Himmelsrichtungen montiert sind, dann ist die Himmelsrichtung angegeben, die für den überwiegenden Teil der Module zutrifft.</t>
  </si>
  <si>
    <t>ja, Ausrichtung</t>
  </si>
  <si>
    <t>Beschreibung aus Marktstammdatenregister</t>
  </si>
  <si>
    <t>ja, zu Ausrichtung PV-Module (genau)</t>
  </si>
  <si>
    <t>PV: Format gemäß MaStr, (Nord, Süd usw)_112</t>
  </si>
  <si>
    <t>rausnehmen, da im MaStR enthalten</t>
  </si>
  <si>
    <t>Grad / Bereich</t>
  </si>
  <si>
    <t>Angabe, in welchem Neigungswinkel die Module ausgerichtet sind.
Hinweise: 
● Abbildungen zur Orientierung 
● Wenn die Module in unterschiedlichen Neigungswinkeln montiert sind, dann ist der Winkelbereich angegeben, der für den überwiegenden Teil der Module zutrifft.</t>
  </si>
  <si>
    <t>Neigung PV Module</t>
  </si>
  <si>
    <t>ja, Neigungswinkel der Ausrichtung</t>
  </si>
  <si>
    <t>ja, zu Neigungswinkel PV-Module (genau)</t>
  </si>
  <si>
    <t>PV: Format gemäß MaStr, (Winkel)_113</t>
  </si>
  <si>
    <t>rausnehmen, da im MaStR enthalten bzw. zu ungenau</t>
  </si>
  <si>
    <t>Grad</t>
  </si>
  <si>
    <t>genauere Angabe für Abrechnung Spitz light</t>
  </si>
  <si>
    <t>Ausrichtung der PV-Module (genau)</t>
  </si>
  <si>
    <t>3 (0 bis 360°)</t>
  </si>
  <si>
    <t>ja, PV</t>
  </si>
  <si>
    <t>Ausrichtung  PV Module in Grad</t>
  </si>
  <si>
    <t>Angabe, in welche Himmelsrichtung die Module ausgerichtet sind.
Hinweise: 
● Bei Hausdach-Solaranlagen entspricht die Ausrichtung in der Regel der Himmelsrichtung, in die das Hausdach zeigt, auf dem die Module montiert sind. 
● Abbildungen zur Orientierung 
● Wenn die Module in unterschiedlichen Himmelsrichtungen montiert sind, dann ist die Himmelsrichtung angegeben, die für den überwiegenden Teil der Module zutrifft.
z. B. 0 ° = Nord, 90 ° = Ost, 180 ° = Süd, 270 ° = West</t>
  </si>
  <si>
    <t>nur Zahlen</t>
  </si>
  <si>
    <t>Ausrichtung PV-Module in Grad</t>
  </si>
  <si>
    <t>Angabe, in welche Himmelsrichtung die Module ausgerichtet sind. Die Angabe erfolgt in Grad.
Hinweise: 
● Bei Hausdach-Solaranlagen entspricht die Ausrichtung in der Regel der Himmelsrichtung, in die das Hausdach zeigt, auf dem die Module montiert sind. 
● Wenn die Module in unterschiedlichen Himmelsrichtungen montiert sind, dann ist die Himmelsrichtung angegeben, die für den überwiegenden Teil der Module zutrifft.
z. B. 0 ° = Nord, 90 ° = Ost, 180 ° = Süd, 270 ° = West</t>
  </si>
  <si>
    <t>Neigungswinkel der PV-Module (genau)</t>
  </si>
  <si>
    <t>2 (0 bis 90 °)</t>
  </si>
  <si>
    <t>Angabe, in welchem Neigungswinkel die Module ausgerichtet sind.
Hinweise: 
● Abbildungen zur Orientierung 
● Wenn die Module in unterschiedlichen Neigungswinkeln montiert sind, dann ist der Winkelbereich angegeben, der für den überwiegenden Teil der Module zutrifft. (Hinweis: wagerecht = 0°, senkrecht z. B. an der Hauswand = 90°)</t>
  </si>
  <si>
    <t>Angabe, in welchem Neigungswinkel die Module ausgerichtet sind. Die Angabe erfolgt in Grad.
Hinweise: 
Wenn die Module in unterschiedlichen Neigungswinkeln montiert sind, dann ist der Winkelbereich angegeben, der für den überwiegenden Teil der Module zutrifft. (Hinweis: wagerecht = 0°, senkrecht z. B. an der Hauswand = 90°)</t>
  </si>
  <si>
    <t>bisher nicht im SG vorhanden</t>
  </si>
  <si>
    <t>Die „Steuerbare Gruppe“ als Zuordnung der SR ist ein Indikator mit einer eigenen ID (noch festzulegen) für die gemeinsame Steuerung mehrerer SR z.B. im Rahmen der Rundsteuerung.</t>
  </si>
  <si>
    <t>ja, zu SR und "ID des Fernwirkgerätes"</t>
  </si>
  <si>
    <t xml:space="preserve">Standard in Deutschland: 22 bis 6 Uhr, fester Leistungswert </t>
  </si>
  <si>
    <t>Nachtabsenkungswert [kW]</t>
  </si>
  <si>
    <t>ja, Nettonennleistung (darf nicht größer als Nettonnennleistung sein)</t>
  </si>
  <si>
    <t>maximale Leistungsgrenze bei Nachtabsenkung in KW</t>
  </si>
  <si>
    <t>Ist der Leistungswert, der bei einer Nachtabsenkung nicht überschritten werden darf. Die Nachtabsenkung erfolgt in der Regel von 22 bis 6 Uhr. Der Wert muss kleiner sein als die Nettonennleistung der Wiindenergieanlage.</t>
  </si>
  <si>
    <t>Wenn Ihre Windenergieanlage aus genehmigungsrechtlichen Gründen in der Zeit von 22 bis 6 Uhr der Nachtabsenkung unterliegt, ist der maximale Leistungswert in kW anzugeben, der nicht überschritten werden darf.</t>
  </si>
  <si>
    <t>Für die Speicherabrechnung wird die Information benötigt, aus welchen Erzeugungsanlagen eine Speicher geladen wird.</t>
  </si>
  <si>
    <t>array (TR-ID)</t>
  </si>
  <si>
    <t>offen</t>
  </si>
  <si>
    <t xml:space="preserve">Information wird für die korrekte Zuordnung des Speichers in die Vergütungsstruktur benötigt </t>
  </si>
  <si>
    <t>Bezug des Speichr aus dem Netz</t>
  </si>
  <si>
    <t>löschen Farzaneh am 25.01.2021</t>
  </si>
  <si>
    <t>klärt Farzaneh mit Gerrit!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</si>
</sst>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9"/>
      <color theme="1"/>
      <name val="Segoe U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theme="1"/>
      <name val="Segoe UI"/>
      <family val="2"/>
      <charset val="1"/>
    </font>
    <font>
      <sz val="11"/>
      <color theme="1"/>
      <name val="Arial"/>
      <family val="2"/>
    </font>
    <font>
      <b/>
      <sz val="14"/>
      <name val="Arial"/>
      <family val="2"/>
    </font>
    <font>
      <sz val="11"/>
      <name val="Arial"/>
      <family val="2"/>
    </font>
    <font>
      <b/>
      <sz val="11"/>
      <color theme="1"/>
      <name val="Arial"/>
      <family val="2"/>
    </font>
    <font>
      <b/>
      <sz val="11"/>
      <name val="Arial"/>
      <family val="2"/>
    </font>
    <font>
      <b/>
      <strike/>
      <sz val="11"/>
      <name val="Arial"/>
      <family val="2"/>
    </font>
    <font>
      <b/>
      <sz val="11"/>
      <color rgb="FFFF0000"/>
      <name val="Arial"/>
      <family val="2"/>
    </font>
    <font>
      <sz val="11"/>
      <color rgb="FF000000"/>
      <name val="Arial"/>
      <family val="2"/>
    </font>
    <font>
      <sz val="11"/>
      <color rgb="FFFF0000"/>
      <name val="Arial"/>
      <family val="2"/>
    </font>
    <font>
      <u/>
      <sz val="11"/>
      <color theme="1"/>
      <name val="Arial"/>
      <family val="2"/>
    </font>
    <font>
      <sz val="10"/>
      <color theme="1"/>
      <name val="Arial"/>
      <family val="2"/>
    </font>
    <font>
      <sz val="11"/>
      <name val="Calibri"/>
      <family val="2"/>
      <scheme val="minor"/>
    </font>
    <font>
      <b/>
      <sz val="9"/>
      <color indexed="81"/>
      <name val="Segoe UI"/>
      <family val="2"/>
    </font>
    <font>
      <sz val="9"/>
      <color indexed="81"/>
      <name val="Segoe UI"/>
      <family val="2"/>
    </font>
    <font>
      <strike/>
      <sz val="11"/>
      <color theme="1"/>
      <name val="Arial"/>
      <family val="2"/>
    </font>
    <font>
      <strike/>
      <sz val="11"/>
      <name val="Arial"/>
      <family val="2"/>
    </font>
    <font>
      <strike/>
      <sz val="11"/>
      <name val="Calibri"/>
      <family val="2"/>
      <scheme val="minor"/>
    </font>
    <font>
      <sz val="16"/>
      <color theme="1"/>
      <name val="Segoe UI"/>
      <family val="2"/>
    </font>
    <font>
      <sz val="11"/>
      <color rgb="FFFF0000"/>
      <name val="Calibri"/>
      <family val="2"/>
      <scheme val="minor"/>
    </font>
    <font>
      <sz val="9"/>
      <color rgb="FFFF0000"/>
      <name val="Segoe UI"/>
      <family val="2"/>
      <charset val="1"/>
    </font>
    <font>
      <sz val="9"/>
      <color rgb="FFFF0000"/>
      <name val="Segoe UI"/>
      <family val="2"/>
    </font>
    <font>
      <sz val="9"/>
      <name val="Segoe UI"/>
      <family val="2"/>
      <charset val="1"/>
    </font>
    <font>
      <sz val="9"/>
      <name val="Segoe UI"/>
      <family val="2"/>
    </font>
    <font>
      <sz val="12"/>
      <name val="Segoe UI"/>
      <family val="2"/>
    </font>
    <font>
      <sz val="8"/>
      <name val="Segoe UI"/>
      <family val="2"/>
      <charset val="1"/>
    </font>
    <font>
      <b/>
      <sz val="9"/>
      <name val="Segoe UI"/>
      <family val="2"/>
    </font>
    <font>
      <b/>
      <sz val="9"/>
      <color theme="1"/>
      <name val="Segoe UI"/>
      <family val="2"/>
    </font>
    <font>
      <sz val="9"/>
      <color theme="1"/>
      <name val="Segoe UI"/>
      <family val="2"/>
    </font>
    <font>
      <b/>
      <sz val="12"/>
      <name val="Segoe UI"/>
      <family val="2"/>
    </font>
    <font>
      <sz val="12"/>
      <color theme="1"/>
      <name val="Segoe UI"/>
      <family val="2"/>
      <charset val="1"/>
    </font>
    <font>
      <b/>
      <sz val="12"/>
      <color rgb="FFFF0000"/>
      <name val="Segoe UI"/>
      <family val="2"/>
    </font>
    <font>
      <u/>
      <sz val="9"/>
      <color theme="1"/>
      <name val="Segoe UI"/>
      <family val="2"/>
      <charset val="1"/>
    </font>
    <font>
      <b/>
      <sz val="9"/>
      <color rgb="FFFF0000"/>
      <name val="Segoe UI"/>
      <family val="2"/>
    </font>
    <font>
      <b/>
      <u/>
      <sz val="9"/>
      <name val="Segoe UI"/>
      <family val="2"/>
    </font>
    <font>
      <u/>
      <sz val="9"/>
      <name val="Segoe UI"/>
      <family val="2"/>
    </font>
  </fonts>
  <fills count="20">
    <fill>
      <patternFill patternType="none"/>
    </fill>
    <fill>
      <patternFill patternType="gray125"/>
    </fill>
    <fill>
      <patternFill patternType="solid">
        <fgColor theme="4" tint="0.79998168889431442"/>
        <bgColor indexed="65"/>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theme="4"/>
        <bgColor indexed="64"/>
      </patternFill>
    </fill>
    <fill>
      <patternFill patternType="solid">
        <fgColor theme="0" tint="-0.34998626667073579"/>
        <bgColor indexed="64"/>
      </patternFill>
    </fill>
    <fill>
      <patternFill patternType="solid">
        <fgColor rgb="FFFF0000"/>
        <bgColor indexed="64"/>
      </patternFill>
    </fill>
    <fill>
      <patternFill patternType="solid">
        <fgColor theme="6"/>
        <bgColor indexed="64"/>
      </patternFill>
    </fill>
    <fill>
      <patternFill patternType="solid">
        <fgColor rgb="FF0070C0"/>
        <bgColor indexed="64"/>
      </patternFill>
    </fill>
    <fill>
      <patternFill patternType="solid">
        <fgColor theme="0" tint="-0.499984740745262"/>
        <bgColor indexed="64"/>
      </patternFill>
    </fill>
    <fill>
      <patternFill patternType="solid">
        <fgColor theme="8"/>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s>
  <cellStyleXfs count="5">
    <xf numFmtId="0" fontId="0" fillId="0" borderId="0"/>
    <xf numFmtId="0" fontId="5" fillId="0" borderId="0"/>
    <xf numFmtId="0" fontId="4" fillId="2" borderId="0" applyNumberFormat="0" applyBorder="0" applyAlignment="0" applyProtection="0"/>
    <xf numFmtId="0" fontId="4" fillId="0" borderId="0"/>
    <xf numFmtId="0" fontId="3" fillId="0" borderId="0"/>
  </cellStyleXfs>
  <cellXfs count="253">
    <xf numFmtId="0" fontId="0" fillId="0" borderId="0" xfId="0"/>
    <xf numFmtId="0" fontId="0" fillId="0" borderId="0" xfId="0" applyAlignment="1">
      <alignment horizontal="center" vertical="center"/>
    </xf>
    <xf numFmtId="0" fontId="7" fillId="0" borderId="0" xfId="4" applyFont="1" applyAlignment="1">
      <alignment horizontal="center" vertical="center" wrapText="1"/>
    </xf>
    <xf numFmtId="0" fontId="7" fillId="0" borderId="0" xfId="4" applyFont="1" applyAlignment="1" applyProtection="1">
      <alignment horizontal="center" vertical="center" wrapText="1"/>
      <protection locked="0"/>
    </xf>
    <xf numFmtId="0" fontId="8" fillId="0" borderId="0" xfId="4" applyFont="1" applyAlignment="1">
      <alignment horizontal="center" vertical="center" wrapText="1"/>
    </xf>
    <xf numFmtId="0" fontId="9" fillId="0" borderId="0" xfId="4" applyFont="1" applyAlignment="1">
      <alignment horizontal="center" vertical="center" wrapText="1"/>
    </xf>
    <xf numFmtId="0" fontId="9" fillId="0" borderId="0" xfId="4" applyFont="1" applyAlignment="1" applyProtection="1">
      <alignment horizontal="center" vertical="center" wrapText="1"/>
      <protection locked="0"/>
    </xf>
    <xf numFmtId="0" fontId="10" fillId="0" borderId="0" xfId="4" applyFont="1" applyAlignment="1">
      <alignment horizontal="center" vertical="center" wrapText="1"/>
    </xf>
    <xf numFmtId="0" fontId="10" fillId="0" borderId="1" xfId="4" applyFont="1" applyBorder="1" applyAlignment="1">
      <alignment horizontal="center" vertical="center" wrapText="1"/>
    </xf>
    <xf numFmtId="0" fontId="10" fillId="0" borderId="3" xfId="4" applyFont="1" applyBorder="1" applyAlignment="1">
      <alignment horizontal="center" vertical="center" wrapText="1"/>
    </xf>
    <xf numFmtId="0" fontId="10" fillId="0" borderId="3" xfId="4" applyFont="1" applyBorder="1" applyAlignment="1">
      <alignment vertical="center" wrapText="1"/>
    </xf>
    <xf numFmtId="0" fontId="10" fillId="3" borderId="1" xfId="4" applyFont="1" applyFill="1" applyBorder="1" applyAlignment="1">
      <alignment horizontal="center" vertical="center" wrapText="1"/>
    </xf>
    <xf numFmtId="0" fontId="11" fillId="0" borderId="1" xfId="4" applyFont="1" applyBorder="1" applyAlignment="1">
      <alignment horizontal="center" vertical="center" wrapText="1"/>
    </xf>
    <xf numFmtId="0" fontId="11" fillId="0" borderId="3" xfId="4" applyFont="1" applyBorder="1" applyAlignment="1">
      <alignment horizontal="center" vertical="center" wrapText="1"/>
    </xf>
    <xf numFmtId="0" fontId="12" fillId="0" borderId="1" xfId="4" applyFont="1" applyBorder="1" applyAlignment="1">
      <alignment horizontal="center" vertical="center" wrapText="1"/>
    </xf>
    <xf numFmtId="0" fontId="11" fillId="3" borderId="1" xfId="4" applyFont="1" applyFill="1" applyBorder="1" applyAlignment="1" applyProtection="1">
      <alignment horizontal="center" vertical="center" wrapText="1"/>
      <protection locked="0"/>
    </xf>
    <xf numFmtId="0" fontId="10" fillId="3" borderId="0" xfId="4" applyFont="1" applyFill="1" applyAlignment="1" applyProtection="1">
      <alignment horizontal="center" vertical="center"/>
      <protection locked="0"/>
    </xf>
    <xf numFmtId="0" fontId="10" fillId="0" borderId="12" xfId="4" applyFont="1" applyBorder="1" applyAlignment="1" applyProtection="1">
      <alignment horizontal="center" vertical="center" wrapText="1"/>
      <protection locked="0"/>
    </xf>
    <xf numFmtId="0" fontId="10" fillId="0" borderId="17" xfId="4" applyFont="1" applyBorder="1" applyAlignment="1" applyProtection="1">
      <alignment horizontal="center" vertical="center" wrapText="1"/>
      <protection locked="0"/>
    </xf>
    <xf numFmtId="0" fontId="10" fillId="0" borderId="0" xfId="4" applyFont="1" applyAlignment="1" applyProtection="1">
      <alignment horizontal="center" vertical="center" wrapText="1"/>
      <protection locked="0"/>
    </xf>
    <xf numFmtId="0" fontId="10" fillId="0" borderId="5" xfId="4" applyFont="1" applyBorder="1" applyAlignment="1">
      <alignment vertical="center" wrapText="1"/>
    </xf>
    <xf numFmtId="0" fontId="11" fillId="0" borderId="1" xfId="4" applyFont="1" applyBorder="1" applyAlignment="1" applyProtection="1">
      <alignment horizontal="center" vertical="center" wrapText="1"/>
      <protection locked="0"/>
    </xf>
    <xf numFmtId="0" fontId="10" fillId="4" borderId="1" xfId="4" applyFont="1" applyFill="1" applyBorder="1" applyAlignment="1" applyProtection="1">
      <alignment horizontal="center" vertical="center" wrapText="1"/>
      <protection locked="0"/>
    </xf>
    <xf numFmtId="0" fontId="13" fillId="3" borderId="1" xfId="4" applyFont="1" applyFill="1" applyBorder="1" applyAlignment="1">
      <alignment horizontal="center" vertical="center" wrapText="1"/>
    </xf>
    <xf numFmtId="0" fontId="10" fillId="8" borderId="1" xfId="4" applyFont="1" applyFill="1" applyBorder="1" applyAlignment="1" applyProtection="1">
      <alignment horizontal="center" vertical="center" wrapText="1"/>
      <protection locked="0"/>
    </xf>
    <xf numFmtId="0" fontId="13" fillId="8" borderId="1" xfId="4" applyFont="1" applyFill="1" applyBorder="1" applyAlignment="1">
      <alignment horizontal="center" vertical="center" wrapText="1"/>
    </xf>
    <xf numFmtId="0" fontId="10" fillId="8" borderId="1" xfId="4" applyFont="1" applyFill="1" applyBorder="1" applyAlignment="1">
      <alignment horizontal="center" vertical="center" wrapText="1"/>
    </xf>
    <xf numFmtId="0" fontId="10" fillId="0" borderId="1" xfId="4" applyFont="1" applyBorder="1" applyAlignment="1">
      <alignment horizontal="center" vertical="center"/>
    </xf>
    <xf numFmtId="0" fontId="10" fillId="0" borderId="1" xfId="4" applyFont="1" applyBorder="1" applyAlignment="1">
      <alignment horizontal="center" vertical="center" textRotation="90" wrapText="1"/>
    </xf>
    <xf numFmtId="49" fontId="9" fillId="0" borderId="1" xfId="4" applyNumberFormat="1" applyFont="1" applyBorder="1" applyAlignment="1">
      <alignment horizontal="center" vertical="center" wrapText="1"/>
    </xf>
    <xf numFmtId="0" fontId="7" fillId="5" borderId="1" xfId="4" applyFont="1" applyFill="1" applyBorder="1" applyAlignment="1">
      <alignment horizontal="center" vertical="center" wrapText="1"/>
    </xf>
    <xf numFmtId="14" fontId="7" fillId="5" borderId="1" xfId="4" applyNumberFormat="1" applyFont="1" applyFill="1" applyBorder="1" applyAlignment="1">
      <alignment horizontal="center" vertical="center" wrapText="1"/>
    </xf>
    <xf numFmtId="0" fontId="7" fillId="5" borderId="1" xfId="4" applyFont="1" applyFill="1" applyBorder="1" applyAlignment="1" applyProtection="1">
      <alignment horizontal="center" vertical="center" wrapText="1"/>
      <protection locked="0"/>
    </xf>
    <xf numFmtId="0" fontId="9" fillId="5" borderId="1" xfId="4" applyFont="1" applyFill="1" applyBorder="1" applyAlignment="1">
      <alignment horizontal="center" vertical="center" wrapText="1"/>
    </xf>
    <xf numFmtId="49" fontId="9" fillId="5" borderId="1" xfId="4" applyNumberFormat="1" applyFont="1" applyFill="1" applyBorder="1" applyAlignment="1">
      <alignment horizontal="center" vertical="center" wrapText="1"/>
    </xf>
    <xf numFmtId="0" fontId="9" fillId="5" borderId="1" xfId="4" applyFont="1" applyFill="1" applyBorder="1" applyAlignment="1" applyProtection="1">
      <alignment horizontal="center" vertical="center" wrapText="1"/>
      <protection locked="0"/>
    </xf>
    <xf numFmtId="0" fontId="7" fillId="5" borderId="0" xfId="4" applyFont="1" applyFill="1" applyAlignment="1" applyProtection="1">
      <alignment horizontal="center" vertical="center" wrapText="1"/>
      <protection locked="0"/>
    </xf>
    <xf numFmtId="0" fontId="14" fillId="5" borderId="1" xfId="4" applyFont="1" applyFill="1" applyBorder="1" applyAlignment="1">
      <alignment horizontal="center" vertical="center" wrapText="1"/>
    </xf>
    <xf numFmtId="0" fontId="7" fillId="6" borderId="1" xfId="4" applyFont="1" applyFill="1" applyBorder="1" applyAlignment="1">
      <alignment horizontal="center" vertical="center" wrapText="1"/>
    </xf>
    <xf numFmtId="14" fontId="7" fillId="6" borderId="1" xfId="4" applyNumberFormat="1" applyFont="1" applyFill="1" applyBorder="1" applyAlignment="1">
      <alignment horizontal="center" vertical="center" wrapText="1"/>
    </xf>
    <xf numFmtId="0" fontId="7" fillId="6" borderId="0" xfId="4" applyFont="1" applyFill="1" applyAlignment="1" applyProtection="1">
      <alignment horizontal="center" vertical="center" wrapText="1"/>
      <protection locked="0"/>
    </xf>
    <xf numFmtId="0" fontId="7" fillId="6" borderId="1" xfId="4" applyFont="1" applyFill="1" applyBorder="1" applyAlignment="1" applyProtection="1">
      <alignment horizontal="center" vertical="center" wrapText="1"/>
      <protection locked="0"/>
    </xf>
    <xf numFmtId="0" fontId="9" fillId="6" borderId="1" xfId="4" applyFont="1" applyFill="1" applyBorder="1" applyAlignment="1">
      <alignment horizontal="center" vertical="center" wrapText="1"/>
    </xf>
    <xf numFmtId="49" fontId="9" fillId="6" borderId="1" xfId="4" applyNumberFormat="1" applyFont="1" applyFill="1" applyBorder="1" applyAlignment="1">
      <alignment horizontal="center" vertical="center" wrapText="1"/>
    </xf>
    <xf numFmtId="0" fontId="9" fillId="6" borderId="1" xfId="4" applyFont="1" applyFill="1" applyBorder="1" applyAlignment="1" applyProtection="1">
      <alignment horizontal="center" vertical="center" wrapText="1"/>
      <protection locked="0"/>
    </xf>
    <xf numFmtId="0" fontId="7" fillId="6" borderId="1" xfId="4" quotePrefix="1" applyFont="1" applyFill="1" applyBorder="1" applyAlignment="1">
      <alignment horizontal="center" vertical="center" wrapText="1"/>
    </xf>
    <xf numFmtId="0" fontId="7" fillId="5" borderId="0" xfId="4" applyFont="1" applyFill="1" applyAlignment="1">
      <alignment wrapText="1"/>
    </xf>
    <xf numFmtId="0" fontId="11" fillId="5" borderId="0" xfId="4" applyFont="1" applyFill="1" applyAlignment="1">
      <alignment wrapText="1"/>
    </xf>
    <xf numFmtId="0" fontId="9" fillId="12" borderId="1" xfId="4" applyFont="1" applyFill="1" applyBorder="1" applyAlignment="1">
      <alignment horizontal="center" vertical="center" wrapText="1"/>
    </xf>
    <xf numFmtId="0" fontId="3" fillId="5" borderId="1" xfId="4" applyFill="1" applyBorder="1"/>
    <xf numFmtId="0" fontId="7" fillId="5" borderId="2" xfId="4" applyFont="1" applyFill="1" applyBorder="1" applyAlignment="1">
      <alignment horizontal="center" vertical="center" wrapText="1"/>
    </xf>
    <xf numFmtId="0" fontId="7" fillId="5" borderId="1" xfId="4" quotePrefix="1" applyFont="1" applyFill="1" applyBorder="1" applyAlignment="1" applyProtection="1">
      <alignment horizontal="center" vertical="center" wrapText="1"/>
      <protection locked="0"/>
    </xf>
    <xf numFmtId="0" fontId="7" fillId="12" borderId="1" xfId="4" applyFont="1" applyFill="1" applyBorder="1" applyAlignment="1" applyProtection="1">
      <alignment horizontal="center" vertical="center" wrapText="1"/>
      <protection locked="0"/>
    </xf>
    <xf numFmtId="0" fontId="7" fillId="4" borderId="1" xfId="4" applyFont="1" applyFill="1" applyBorder="1" applyAlignment="1" applyProtection="1">
      <alignment horizontal="center" vertical="center" wrapText="1"/>
      <protection locked="0"/>
    </xf>
    <xf numFmtId="0" fontId="3" fillId="4" borderId="0" xfId="4" applyFill="1" applyAlignment="1">
      <alignment wrapText="1"/>
    </xf>
    <xf numFmtId="0" fontId="7" fillId="0" borderId="1" xfId="4" applyFont="1" applyBorder="1" applyAlignment="1" applyProtection="1">
      <alignment horizontal="center" vertical="center" wrapText="1"/>
      <protection locked="0"/>
    </xf>
    <xf numFmtId="0" fontId="7" fillId="0" borderId="9" xfId="4" applyFont="1" applyBorder="1" applyAlignment="1" applyProtection="1">
      <alignment horizontal="center" vertical="center" wrapText="1"/>
      <protection locked="0"/>
    </xf>
    <xf numFmtId="0" fontId="10" fillId="0" borderId="1" xfId="4" applyFont="1" applyBorder="1" applyAlignment="1">
      <alignment vertical="center" wrapText="1"/>
    </xf>
    <xf numFmtId="0" fontId="7" fillId="0" borderId="3" xfId="4" applyFont="1" applyBorder="1" applyAlignment="1" applyProtection="1">
      <alignment horizontal="center" vertical="center" wrapText="1"/>
      <protection locked="0"/>
    </xf>
    <xf numFmtId="0" fontId="7" fillId="0" borderId="13" xfId="4" applyFont="1" applyBorder="1" applyAlignment="1">
      <alignment horizontal="center" vertical="center" wrapText="1"/>
    </xf>
    <xf numFmtId="0" fontId="3" fillId="0" borderId="1" xfId="4" applyBorder="1"/>
    <xf numFmtId="0" fontId="16" fillId="5" borderId="1" xfId="4" applyFont="1" applyFill="1" applyBorder="1" applyAlignment="1" applyProtection="1">
      <alignment horizontal="center" vertical="center" wrapText="1"/>
      <protection locked="0"/>
    </xf>
    <xf numFmtId="0" fontId="9" fillId="5" borderId="0" xfId="4" applyFont="1" applyFill="1" applyAlignment="1" applyProtection="1">
      <alignment horizontal="center" vertical="center" wrapText="1"/>
      <protection locked="0"/>
    </xf>
    <xf numFmtId="0" fontId="9" fillId="5" borderId="0" xfId="4" applyFont="1" applyFill="1" applyAlignment="1">
      <alignment horizontal="center" vertical="center" wrapText="1"/>
    </xf>
    <xf numFmtId="0" fontId="9" fillId="0" borderId="1" xfId="4" applyFont="1" applyBorder="1" applyAlignment="1">
      <alignment horizontal="center" vertical="center" wrapText="1"/>
    </xf>
    <xf numFmtId="0" fontId="7" fillId="8" borderId="1" xfId="4" applyFont="1" applyFill="1" applyBorder="1" applyAlignment="1" applyProtection="1">
      <alignment horizontal="center" vertical="center" wrapText="1"/>
      <protection locked="0"/>
    </xf>
    <xf numFmtId="0" fontId="7" fillId="0" borderId="1" xfId="4" applyFont="1" applyBorder="1" applyAlignment="1">
      <alignment horizontal="center" vertical="center" wrapText="1"/>
    </xf>
    <xf numFmtId="0" fontId="9" fillId="8" borderId="1" xfId="4" applyFont="1" applyFill="1" applyBorder="1" applyAlignment="1">
      <alignment horizontal="center" vertical="center" wrapText="1"/>
    </xf>
    <xf numFmtId="0" fontId="7" fillId="5" borderId="3" xfId="4" applyFont="1" applyFill="1" applyBorder="1" applyAlignment="1">
      <alignment horizontal="center" vertical="center" wrapText="1"/>
    </xf>
    <xf numFmtId="0" fontId="13" fillId="5" borderId="1" xfId="4" applyFont="1" applyFill="1" applyBorder="1" applyAlignment="1" applyProtection="1">
      <alignment horizontal="center" vertical="center" wrapText="1"/>
      <protection locked="0"/>
    </xf>
    <xf numFmtId="0" fontId="7" fillId="5" borderId="5" xfId="4" applyFont="1" applyFill="1" applyBorder="1" applyAlignment="1">
      <alignment horizontal="center" vertical="center" wrapText="1"/>
    </xf>
    <xf numFmtId="0" fontId="9" fillId="0" borderId="1" xfId="4" applyFont="1" applyBorder="1" applyAlignment="1" applyProtection="1">
      <alignment horizontal="center" vertical="center" wrapText="1"/>
      <protection locked="0"/>
    </xf>
    <xf numFmtId="0" fontId="9" fillId="12" borderId="1" xfId="4" applyFont="1" applyFill="1" applyBorder="1" applyAlignment="1" applyProtection="1">
      <alignment horizontal="center" vertical="center" wrapText="1"/>
      <protection locked="0"/>
    </xf>
    <xf numFmtId="0" fontId="9" fillId="9" borderId="1" xfId="4" applyFont="1" applyFill="1" applyBorder="1" applyAlignment="1">
      <alignment horizontal="center" vertical="center" wrapText="1"/>
    </xf>
    <xf numFmtId="0" fontId="7" fillId="8" borderId="0" xfId="4" applyFont="1" applyFill="1" applyAlignment="1">
      <alignment wrapText="1"/>
    </xf>
    <xf numFmtId="0" fontId="7" fillId="8" borderId="1" xfId="4" applyFont="1" applyFill="1" applyBorder="1" applyAlignment="1">
      <alignment horizontal="center" vertical="center" wrapText="1"/>
    </xf>
    <xf numFmtId="0" fontId="13" fillId="5" borderId="1" xfId="4" applyFont="1" applyFill="1" applyBorder="1" applyAlignment="1">
      <alignment horizontal="center" vertical="center" wrapText="1"/>
    </xf>
    <xf numFmtId="0" fontId="13" fillId="6" borderId="1" xfId="4" applyFont="1" applyFill="1" applyBorder="1" applyAlignment="1">
      <alignment horizontal="center" vertical="center" wrapText="1"/>
    </xf>
    <xf numFmtId="0" fontId="7" fillId="6" borderId="5" xfId="4" applyFont="1" applyFill="1" applyBorder="1" applyAlignment="1" applyProtection="1">
      <alignment horizontal="center" vertical="center" wrapText="1"/>
      <protection locked="0"/>
    </xf>
    <xf numFmtId="0" fontId="17" fillId="5" borderId="1" xfId="4" applyFont="1" applyFill="1" applyBorder="1" applyAlignment="1" applyProtection="1">
      <alignment horizontal="center" vertical="center" wrapText="1"/>
      <protection locked="0"/>
    </xf>
    <xf numFmtId="0" fontId="3" fillId="5" borderId="1" xfId="4" applyFill="1" applyBorder="1" applyAlignment="1">
      <alignment horizontal="center" vertical="center" wrapText="1"/>
    </xf>
    <xf numFmtId="0" fontId="18" fillId="5" borderId="1" xfId="4" applyFont="1" applyFill="1" applyBorder="1" applyAlignment="1">
      <alignment horizontal="center" vertical="center" wrapText="1"/>
    </xf>
    <xf numFmtId="0" fontId="18" fillId="0" borderId="1" xfId="4" applyFont="1" applyBorder="1" applyAlignment="1">
      <alignment horizontal="center" vertical="center" wrapText="1"/>
    </xf>
    <xf numFmtId="0" fontId="21" fillId="0" borderId="1" xfId="4" applyFont="1" applyBorder="1" applyAlignment="1" applyProtection="1">
      <alignment horizontal="center" vertical="center" wrapText="1"/>
      <protection locked="0"/>
    </xf>
    <xf numFmtId="0" fontId="21" fillId="8" borderId="1" xfId="4" applyFont="1" applyFill="1" applyBorder="1" applyAlignment="1" applyProtection="1">
      <alignment horizontal="center" vertical="center" wrapText="1"/>
      <protection locked="0"/>
    </xf>
    <xf numFmtId="0" fontId="21" fillId="0" borderId="1" xfId="4" applyFont="1" applyBorder="1" applyAlignment="1">
      <alignment horizontal="center" vertical="center" wrapText="1"/>
    </xf>
    <xf numFmtId="0" fontId="22" fillId="0" borderId="1" xfId="4" applyFont="1" applyBorder="1" applyAlignment="1">
      <alignment horizontal="center" vertical="center" wrapText="1"/>
    </xf>
    <xf numFmtId="0" fontId="23" fillId="8" borderId="1" xfId="4" applyFont="1" applyFill="1" applyBorder="1" applyAlignment="1">
      <alignment horizontal="center" vertical="center" wrapText="1"/>
    </xf>
    <xf numFmtId="0" fontId="9" fillId="10" borderId="1" xfId="4" applyFont="1" applyFill="1" applyBorder="1" applyAlignment="1">
      <alignment horizontal="center" vertical="center" wrapText="1"/>
    </xf>
    <xf numFmtId="0" fontId="7" fillId="5" borderId="14" xfId="4" applyFont="1" applyFill="1" applyBorder="1" applyAlignment="1">
      <alignment horizontal="center" vertical="center" wrapText="1"/>
    </xf>
    <xf numFmtId="0" fontId="9" fillId="5" borderId="14" xfId="4" applyFont="1" applyFill="1" applyBorder="1" applyAlignment="1">
      <alignment horizontal="center" vertical="center" wrapText="1"/>
    </xf>
    <xf numFmtId="14" fontId="7" fillId="5" borderId="15" xfId="4" applyNumberFormat="1" applyFont="1" applyFill="1" applyBorder="1" applyAlignment="1">
      <alignment horizontal="center" vertical="center" wrapText="1"/>
    </xf>
    <xf numFmtId="0" fontId="18" fillId="5" borderId="14" xfId="4" applyFont="1" applyFill="1" applyBorder="1" applyAlignment="1">
      <alignment horizontal="center" vertical="center" wrapText="1"/>
    </xf>
    <xf numFmtId="0" fontId="7" fillId="5" borderId="14" xfId="4" applyFont="1" applyFill="1" applyBorder="1" applyAlignment="1" applyProtection="1">
      <alignment horizontal="center" vertical="center" wrapText="1"/>
      <protection locked="0"/>
    </xf>
    <xf numFmtId="0" fontId="9" fillId="5" borderId="14" xfId="4" applyFont="1" applyFill="1" applyBorder="1" applyAlignment="1" applyProtection="1">
      <alignment horizontal="center" vertical="center" wrapText="1"/>
      <protection locked="0"/>
    </xf>
    <xf numFmtId="14" fontId="7" fillId="8" borderId="1" xfId="4" applyNumberFormat="1" applyFont="1" applyFill="1" applyBorder="1" applyAlignment="1">
      <alignment horizontal="center" vertical="center" wrapText="1"/>
    </xf>
    <xf numFmtId="0" fontId="10" fillId="8" borderId="1" xfId="4" applyFont="1" applyFill="1" applyBorder="1" applyAlignment="1">
      <alignment horizontal="left" vertical="center"/>
    </xf>
    <xf numFmtId="0" fontId="9" fillId="8" borderId="1" xfId="4" applyFont="1" applyFill="1" applyBorder="1" applyAlignment="1" applyProtection="1">
      <alignment horizontal="center" vertical="center" wrapText="1"/>
      <protection locked="0"/>
    </xf>
    <xf numFmtId="0" fontId="7" fillId="8" borderId="0" xfId="4" applyFont="1" applyFill="1" applyAlignment="1" applyProtection="1">
      <alignment horizontal="center" vertical="center" wrapText="1"/>
      <protection locked="0"/>
    </xf>
    <xf numFmtId="0" fontId="7" fillId="7" borderId="1" xfId="4" applyFont="1" applyFill="1" applyBorder="1" applyAlignment="1">
      <alignment horizontal="center" vertical="center" wrapText="1"/>
    </xf>
    <xf numFmtId="14" fontId="7" fillId="7" borderId="1" xfId="4" applyNumberFormat="1" applyFont="1" applyFill="1" applyBorder="1" applyAlignment="1">
      <alignment horizontal="center" vertical="center" wrapText="1"/>
    </xf>
    <xf numFmtId="0" fontId="10" fillId="7" borderId="1" xfId="4" applyFont="1" applyFill="1" applyBorder="1" applyAlignment="1">
      <alignment horizontal="left" vertical="center"/>
    </xf>
    <xf numFmtId="0" fontId="7" fillId="7" borderId="1" xfId="4" applyFont="1" applyFill="1" applyBorder="1" applyAlignment="1" applyProtection="1">
      <alignment horizontal="center" vertical="center" wrapText="1"/>
      <protection locked="0"/>
    </xf>
    <xf numFmtId="0" fontId="9" fillId="7" borderId="1" xfId="4" applyFont="1" applyFill="1" applyBorder="1" applyAlignment="1">
      <alignment horizontal="center" vertical="center" wrapText="1"/>
    </xf>
    <xf numFmtId="0" fontId="9" fillId="7" borderId="1" xfId="4" applyFont="1" applyFill="1" applyBorder="1" applyAlignment="1" applyProtection="1">
      <alignment horizontal="center" vertical="center" wrapText="1"/>
      <protection locked="0"/>
    </xf>
    <xf numFmtId="0" fontId="7" fillId="0" borderId="16" xfId="4" applyFont="1" applyBorder="1" applyAlignment="1">
      <alignment horizontal="center" vertical="center" wrapText="1"/>
    </xf>
    <xf numFmtId="0" fontId="7" fillId="11" borderId="0" xfId="4" applyFont="1" applyFill="1" applyAlignment="1">
      <alignment horizontal="center" vertical="center" wrapText="1"/>
    </xf>
    <xf numFmtId="0" fontId="7" fillId="0" borderId="0" xfId="4" applyFont="1" applyAlignment="1">
      <alignment vertical="center"/>
    </xf>
    <xf numFmtId="0" fontId="7" fillId="9" borderId="0" xfId="4" applyFont="1" applyFill="1" applyAlignment="1">
      <alignment horizontal="center" vertical="center" wrapText="1"/>
    </xf>
    <xf numFmtId="0" fontId="13" fillId="0" borderId="0" xfId="4" applyFont="1" applyAlignment="1">
      <alignment horizontal="center" vertical="center" wrapText="1"/>
    </xf>
    <xf numFmtId="0" fontId="0" fillId="0" borderId="0" xfId="0" applyAlignment="1">
      <alignment horizontal="center" vertical="center" wrapText="1"/>
    </xf>
    <xf numFmtId="0" fontId="4" fillId="2" borderId="2" xfId="2" applyBorder="1" applyAlignment="1" applyProtection="1">
      <alignment horizontal="center" vertical="center"/>
    </xf>
    <xf numFmtId="0" fontId="0" fillId="0" borderId="22" xfId="0" applyBorder="1" applyAlignment="1">
      <alignment horizontal="center" vertical="center"/>
    </xf>
    <xf numFmtId="0" fontId="0" fillId="0" borderId="7" xfId="0" applyBorder="1" applyAlignment="1">
      <alignment horizontal="center" vertical="center"/>
    </xf>
    <xf numFmtId="0" fontId="0" fillId="0" borderId="6" xfId="0" applyBorder="1"/>
    <xf numFmtId="0" fontId="0" fillId="0" borderId="4" xfId="0" applyBorder="1"/>
    <xf numFmtId="0" fontId="0" fillId="0" borderId="7" xfId="0" applyBorder="1" applyAlignment="1">
      <alignment horizontal="center" vertical="center" wrapText="1"/>
    </xf>
    <xf numFmtId="0" fontId="0" fillId="3" borderId="4" xfId="0" applyFill="1" applyBorder="1" applyAlignment="1">
      <alignment horizontal="center" vertical="center"/>
    </xf>
    <xf numFmtId="0" fontId="0" fillId="0" borderId="0" xfId="0" applyAlignment="1">
      <alignment horizontal="left" vertical="center"/>
    </xf>
    <xf numFmtId="0" fontId="0" fillId="0" borderId="24" xfId="0" applyBorder="1" applyAlignment="1">
      <alignment horizontal="center" vertical="center"/>
    </xf>
    <xf numFmtId="0" fontId="0" fillId="13" borderId="6" xfId="0" applyFill="1" applyBorder="1" applyAlignment="1" applyProtection="1">
      <alignment horizontal="center" vertical="center"/>
      <protection locked="0"/>
    </xf>
    <xf numFmtId="0" fontId="24" fillId="0" borderId="0" xfId="0" applyFont="1" applyAlignment="1">
      <alignment vertical="center" wrapText="1"/>
    </xf>
    <xf numFmtId="0" fontId="25" fillId="0" borderId="0" xfId="2" applyFont="1" applyFill="1" applyBorder="1" applyAlignment="1" applyProtection="1">
      <alignment vertical="center" wrapText="1"/>
      <protection locked="0"/>
    </xf>
    <xf numFmtId="0" fontId="0" fillId="0" borderId="0" xfId="0" applyAlignment="1">
      <alignment horizontal="left" vertical="top" wrapText="1"/>
    </xf>
    <xf numFmtId="0" fontId="0" fillId="9" borderId="6" xfId="0" applyFill="1" applyBorder="1" applyAlignment="1" applyProtection="1">
      <alignment horizontal="center" vertical="center"/>
      <protection locked="0"/>
    </xf>
    <xf numFmtId="0" fontId="30" fillId="0" borderId="0" xfId="0" applyFont="1" applyAlignment="1">
      <alignment horizontal="center" vertical="center" wrapText="1"/>
    </xf>
    <xf numFmtId="0" fontId="0" fillId="3" borderId="7" xfId="0" applyFill="1" applyBorder="1" applyAlignment="1">
      <alignment horizontal="center" vertical="center" wrapText="1"/>
    </xf>
    <xf numFmtId="0" fontId="0" fillId="0" borderId="1" xfId="0" applyBorder="1" applyAlignment="1">
      <alignment horizontal="center" vertical="center"/>
    </xf>
    <xf numFmtId="0" fontId="10" fillId="0" borderId="1" xfId="4" applyFont="1" applyBorder="1" applyAlignment="1" applyProtection="1">
      <alignment horizontal="center" vertical="center" wrapText="1"/>
      <protection locked="0"/>
    </xf>
    <xf numFmtId="0" fontId="0" fillId="17" borderId="1" xfId="0" applyFill="1" applyBorder="1"/>
    <xf numFmtId="0" fontId="4" fillId="13" borderId="18" xfId="2" applyFill="1" applyBorder="1" applyAlignment="1" applyProtection="1">
      <alignment horizontal="center" vertical="center"/>
    </xf>
    <xf numFmtId="0" fontId="0" fillId="3" borderId="22" xfId="0" applyFill="1" applyBorder="1" applyAlignment="1">
      <alignment horizontal="center" vertical="center"/>
    </xf>
    <xf numFmtId="0" fontId="0" fillId="0" borderId="3" xfId="0" applyBorder="1" applyAlignment="1">
      <alignment horizontal="center" vertical="center"/>
    </xf>
    <xf numFmtId="0" fontId="4" fillId="2" borderId="2" xfId="2" applyBorder="1" applyAlignment="1" applyProtection="1">
      <alignment horizontal="center" vertical="center" wrapText="1"/>
    </xf>
    <xf numFmtId="0" fontId="0" fillId="13" borderId="28" xfId="0" applyFill="1" applyBorder="1" applyAlignment="1" applyProtection="1">
      <alignment horizontal="center" vertical="center"/>
      <protection locked="0"/>
    </xf>
    <xf numFmtId="0" fontId="29" fillId="0" borderId="22" xfId="0" applyFont="1" applyBorder="1" applyAlignment="1">
      <alignment horizontal="left" vertical="top" wrapText="1"/>
    </xf>
    <xf numFmtId="0" fontId="0" fillId="0" borderId="22" xfId="0" applyBorder="1" applyAlignment="1">
      <alignment horizontal="left" vertical="top" wrapText="1"/>
    </xf>
    <xf numFmtId="0" fontId="28" fillId="0" borderId="22" xfId="0" applyFont="1" applyBorder="1" applyAlignment="1">
      <alignment horizontal="left" vertical="top" wrapText="1"/>
    </xf>
    <xf numFmtId="0" fontId="0" fillId="17" borderId="22" xfId="0" applyFill="1" applyBorder="1" applyAlignment="1">
      <alignment horizontal="left" vertical="top" wrapText="1"/>
    </xf>
    <xf numFmtId="0" fontId="34" fillId="0" borderId="22" xfId="0" applyFont="1" applyBorder="1" applyAlignment="1">
      <alignment horizontal="left" vertical="top" wrapText="1"/>
    </xf>
    <xf numFmtId="0" fontId="26" fillId="0" borderId="22" xfId="0" applyFont="1" applyBorder="1" applyAlignment="1">
      <alignment horizontal="left" vertical="top" wrapText="1"/>
    </xf>
    <xf numFmtId="0" fontId="0" fillId="17" borderId="23" xfId="0" applyFill="1" applyBorder="1" applyAlignment="1">
      <alignment horizontal="left" vertical="top" wrapText="1"/>
    </xf>
    <xf numFmtId="0" fontId="33" fillId="17" borderId="29" xfId="0" applyFont="1" applyFill="1" applyBorder="1" applyAlignment="1">
      <alignment horizontal="left" vertical="top" wrapText="1"/>
    </xf>
    <xf numFmtId="0" fontId="0" fillId="13" borderId="4" xfId="0" applyFill="1" applyBorder="1" applyAlignment="1" applyProtection="1">
      <alignment horizontal="center" vertical="center"/>
      <protection locked="0"/>
    </xf>
    <xf numFmtId="0" fontId="26" fillId="0" borderId="0" xfId="0" applyFont="1"/>
    <xf numFmtId="0" fontId="29" fillId="17" borderId="22" xfId="0" applyFont="1" applyFill="1" applyBorder="1" applyAlignment="1">
      <alignment horizontal="left" vertical="top" wrapText="1"/>
    </xf>
    <xf numFmtId="0" fontId="26" fillId="0" borderId="0" xfId="0" applyFont="1" applyAlignment="1">
      <alignment horizontal="left" vertical="top" wrapText="1"/>
    </xf>
    <xf numFmtId="0" fontId="36" fillId="0" borderId="0" xfId="0" applyFont="1" applyAlignment="1">
      <alignment vertical="center"/>
    </xf>
    <xf numFmtId="0" fontId="33" fillId="0" borderId="28" xfId="0" applyFont="1" applyBorder="1" applyAlignment="1">
      <alignment horizontal="left" vertical="center"/>
    </xf>
    <xf numFmtId="0" fontId="33" fillId="0" borderId="4" xfId="0" applyFont="1" applyBorder="1" applyAlignment="1">
      <alignment horizontal="left" vertical="center"/>
    </xf>
    <xf numFmtId="0" fontId="33" fillId="0" borderId="27" xfId="0" applyFont="1" applyBorder="1" applyAlignment="1">
      <alignment horizontal="left" vertical="center"/>
    </xf>
    <xf numFmtId="0" fontId="33" fillId="0" borderId="4" xfId="0" applyFont="1" applyBorder="1" applyAlignment="1">
      <alignment horizontal="left" vertical="center" wrapText="1"/>
    </xf>
    <xf numFmtId="0" fontId="28" fillId="0" borderId="0" xfId="0" applyFont="1"/>
    <xf numFmtId="0" fontId="0" fillId="0" borderId="6" xfId="0" applyBorder="1" applyAlignment="1" applyProtection="1">
      <alignment horizontal="center" vertical="center"/>
      <protection locked="0"/>
    </xf>
    <xf numFmtId="0" fontId="0" fillId="3" borderId="7" xfId="0" applyFill="1" applyBorder="1" applyAlignment="1">
      <alignment horizontal="center" vertical="center"/>
    </xf>
    <xf numFmtId="0" fontId="6" fillId="14" borderId="24" xfId="0" applyFont="1" applyFill="1" applyBorder="1"/>
    <xf numFmtId="0" fontId="0" fillId="19" borderId="1" xfId="0" applyFill="1" applyBorder="1" applyProtection="1">
      <protection locked="0"/>
    </xf>
    <xf numFmtId="0" fontId="38" fillId="3" borderId="6" xfId="0" applyFont="1" applyFill="1" applyBorder="1" applyAlignment="1" applyProtection="1">
      <alignment horizontal="center" vertical="center"/>
      <protection locked="0"/>
    </xf>
    <xf numFmtId="0" fontId="0" fillId="17" borderId="4" xfId="0" applyFill="1" applyBorder="1" applyAlignment="1">
      <alignment vertical="center" wrapText="1"/>
    </xf>
    <xf numFmtId="0" fontId="33" fillId="0" borderId="0" xfId="0" applyFont="1" applyAlignment="1">
      <alignment vertical="center" wrapText="1"/>
    </xf>
    <xf numFmtId="0" fontId="39" fillId="0" borderId="0" xfId="0" applyFont="1" applyAlignment="1">
      <alignment vertical="center" wrapText="1"/>
    </xf>
    <xf numFmtId="0" fontId="0" fillId="0" borderId="22" xfId="0" applyBorder="1" applyAlignment="1">
      <alignment horizontal="left" vertical="center" wrapText="1"/>
    </xf>
    <xf numFmtId="0" fontId="33" fillId="0" borderId="0" xfId="0" applyFont="1" applyAlignment="1">
      <alignment horizontal="center" vertical="center"/>
    </xf>
    <xf numFmtId="0" fontId="33" fillId="0" borderId="0" xfId="0" applyFont="1" applyAlignment="1">
      <alignment horizontal="left" vertical="center"/>
    </xf>
    <xf numFmtId="0" fontId="34" fillId="0" borderId="0" xfId="0" applyFont="1" applyAlignment="1">
      <alignment vertical="center" wrapText="1"/>
    </xf>
    <xf numFmtId="0" fontId="34" fillId="0" borderId="0" xfId="0" applyFont="1" applyAlignment="1">
      <alignment horizontal="left" vertical="center" wrapText="1"/>
    </xf>
    <xf numFmtId="0" fontId="6" fillId="0" borderId="0" xfId="0" applyFont="1" applyAlignment="1">
      <alignment vertical="center" wrapText="1"/>
    </xf>
    <xf numFmtId="0" fontId="34" fillId="0" borderId="0" xfId="0" applyFont="1" applyAlignment="1">
      <alignment wrapText="1"/>
    </xf>
    <xf numFmtId="0" fontId="30" fillId="0" borderId="0" xfId="0" applyFont="1" applyAlignment="1" applyProtection="1">
      <alignment horizontal="center" vertical="center" wrapText="1"/>
      <protection hidden="1"/>
    </xf>
    <xf numFmtId="0" fontId="0" fillId="0" borderId="0" xfId="0" applyAlignment="1" applyProtection="1">
      <alignment horizontal="center" vertical="center"/>
      <protection hidden="1"/>
    </xf>
    <xf numFmtId="0" fontId="18" fillId="18" borderId="18" xfId="2" applyFont="1" applyFill="1" applyBorder="1" applyAlignment="1" applyProtection="1">
      <alignment horizontal="left" vertical="center"/>
      <protection hidden="1"/>
    </xf>
    <xf numFmtId="0" fontId="0" fillId="0" borderId="0" xfId="0" applyProtection="1">
      <protection hidden="1"/>
    </xf>
    <xf numFmtId="0" fontId="24" fillId="0" borderId="0" xfId="0" applyFont="1" applyAlignment="1" applyProtection="1">
      <alignment vertical="center" wrapText="1"/>
      <protection hidden="1"/>
    </xf>
    <xf numFmtId="0" fontId="18" fillId="16" borderId="18" xfId="2" applyFont="1" applyFill="1" applyBorder="1" applyAlignment="1" applyProtection="1">
      <alignment horizontal="left" vertical="center"/>
      <protection hidden="1"/>
    </xf>
    <xf numFmtId="0" fontId="27" fillId="0" borderId="0" xfId="0" applyFont="1" applyAlignment="1" applyProtection="1">
      <alignment vertical="center" wrapText="1"/>
      <protection hidden="1"/>
    </xf>
    <xf numFmtId="0" fontId="0" fillId="0" borderId="0" xfId="0" applyAlignment="1" applyProtection="1">
      <alignment horizontal="left" vertical="center"/>
      <protection hidden="1"/>
    </xf>
    <xf numFmtId="0" fontId="4" fillId="2" borderId="12" xfId="2" applyBorder="1" applyAlignment="1" applyProtection="1">
      <alignment horizontal="center" vertical="center"/>
      <protection hidden="1"/>
    </xf>
    <xf numFmtId="0" fontId="4" fillId="2" borderId="25" xfId="2" applyBorder="1" applyAlignment="1" applyProtection="1">
      <alignment horizontal="center" vertical="center"/>
      <protection hidden="1"/>
    </xf>
    <xf numFmtId="0" fontId="4" fillId="2" borderId="21" xfId="2" applyBorder="1" applyAlignment="1" applyProtection="1">
      <alignment horizontal="center" vertical="center"/>
      <protection hidden="1"/>
    </xf>
    <xf numFmtId="1" fontId="4" fillId="2" borderId="2" xfId="2" applyNumberFormat="1" applyBorder="1" applyAlignment="1" applyProtection="1">
      <alignment horizontal="center" vertical="center"/>
      <protection hidden="1"/>
    </xf>
    <xf numFmtId="0" fontId="4" fillId="2" borderId="18" xfId="2" applyBorder="1" applyAlignment="1" applyProtection="1">
      <alignment horizontal="center" vertical="center"/>
      <protection hidden="1"/>
    </xf>
    <xf numFmtId="0" fontId="4" fillId="2" borderId="2" xfId="2" applyBorder="1" applyAlignment="1" applyProtection="1">
      <alignment horizontal="left" vertical="center"/>
      <protection hidden="1"/>
    </xf>
    <xf numFmtId="0" fontId="4" fillId="2" borderId="2" xfId="2" applyBorder="1" applyAlignment="1" applyProtection="1">
      <alignment horizontal="center" vertical="center"/>
      <protection hidden="1"/>
    </xf>
    <xf numFmtId="0" fontId="0" fillId="0" borderId="20" xfId="0" applyBorder="1" applyAlignment="1" applyProtection="1">
      <alignment horizontal="left" vertical="center"/>
      <protection hidden="1"/>
    </xf>
    <xf numFmtId="0" fontId="0" fillId="0" borderId="4"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1" fontId="0" fillId="0" borderId="4" xfId="0" applyNumberFormat="1"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28" xfId="0" applyBorder="1" applyAlignment="1" applyProtection="1">
      <alignment horizontal="center" vertical="center"/>
      <protection hidden="1"/>
    </xf>
    <xf numFmtId="0" fontId="0" fillId="0" borderId="28" xfId="0" applyBorder="1" applyAlignment="1" applyProtection="1">
      <alignment horizontal="left" vertical="center"/>
      <protection hidden="1"/>
    </xf>
    <xf numFmtId="0" fontId="0" fillId="0" borderId="19" xfId="0" applyBorder="1" applyAlignment="1" applyProtection="1">
      <alignment horizontal="center" vertical="center"/>
      <protection hidden="1"/>
    </xf>
    <xf numFmtId="0" fontId="0" fillId="0" borderId="4" xfId="0" applyBorder="1" applyAlignment="1" applyProtection="1">
      <alignment horizontal="left" vertical="center"/>
      <protection hidden="1"/>
    </xf>
    <xf numFmtId="0" fontId="29" fillId="0" borderId="4" xfId="0" applyFont="1" applyBorder="1" applyAlignment="1" applyProtection="1">
      <alignment horizontal="center" vertical="center"/>
      <protection hidden="1"/>
    </xf>
    <xf numFmtId="0" fontId="0" fillId="0" borderId="19" xfId="0" applyBorder="1" applyAlignment="1" applyProtection="1">
      <alignment horizontal="left" vertical="center"/>
      <protection hidden="1"/>
    </xf>
    <xf numFmtId="0" fontId="0" fillId="0" borderId="22"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1" fontId="0" fillId="0" borderId="6" xfId="0" applyNumberFormat="1" applyBorder="1" applyAlignment="1" applyProtection="1">
      <alignment horizontal="center" vertical="center"/>
      <protection hidden="1"/>
    </xf>
    <xf numFmtId="0" fontId="29" fillId="0" borderId="6" xfId="0" applyFont="1" applyBorder="1" applyAlignment="1" applyProtection="1">
      <alignment horizontal="center" vertical="center"/>
      <protection hidden="1"/>
    </xf>
    <xf numFmtId="0" fontId="0" fillId="0" borderId="6" xfId="0" applyBorder="1" applyAlignment="1" applyProtection="1">
      <alignment horizontal="left" vertical="center"/>
      <protection hidden="1"/>
    </xf>
    <xf numFmtId="0" fontId="0" fillId="3" borderId="6" xfId="0" applyFill="1" applyBorder="1" applyAlignment="1" applyProtection="1">
      <alignment horizontal="center" vertical="center"/>
      <protection hidden="1"/>
    </xf>
    <xf numFmtId="1" fontId="0" fillId="3" borderId="4" xfId="0" applyNumberFormat="1" applyFill="1" applyBorder="1" applyAlignment="1" applyProtection="1">
      <alignment horizontal="center" vertical="center"/>
      <protection hidden="1"/>
    </xf>
    <xf numFmtId="0" fontId="0" fillId="3" borderId="20"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0" fontId="0" fillId="3" borderId="5" xfId="0" applyFill="1" applyBorder="1" applyAlignment="1" applyProtection="1">
      <alignment horizontal="center" vertical="center"/>
      <protection hidden="1"/>
    </xf>
    <xf numFmtId="0" fontId="0" fillId="17" borderId="4" xfId="0" applyFill="1" applyBorder="1" applyAlignment="1" applyProtection="1">
      <alignment horizontal="center" vertical="center"/>
      <protection hidden="1"/>
    </xf>
    <xf numFmtId="0" fontId="29" fillId="17" borderId="4" xfId="0" applyFont="1" applyFill="1" applyBorder="1" applyAlignment="1" applyProtection="1">
      <alignment horizontal="left" vertical="center"/>
      <protection hidden="1"/>
    </xf>
    <xf numFmtId="0" fontId="0" fillId="17" borderId="4" xfId="0" applyFill="1" applyBorder="1" applyAlignment="1" applyProtection="1">
      <alignment horizontal="left" vertical="center"/>
      <protection hidden="1"/>
    </xf>
    <xf numFmtId="0" fontId="29" fillId="0" borderId="4" xfId="0" applyFont="1" applyBorder="1" applyAlignment="1" applyProtection="1">
      <alignment horizontal="left" vertical="center"/>
      <protection hidden="1"/>
    </xf>
    <xf numFmtId="0" fontId="0" fillId="0" borderId="24"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17" borderId="4" xfId="0" applyFill="1" applyBorder="1" applyAlignment="1" applyProtection="1">
      <alignment vertical="center"/>
      <protection hidden="1"/>
    </xf>
    <xf numFmtId="0" fontId="0" fillId="17" borderId="27" xfId="0" applyFill="1" applyBorder="1" applyAlignment="1" applyProtection="1">
      <alignment horizontal="left" vertical="center"/>
      <protection hidden="1"/>
    </xf>
    <xf numFmtId="0" fontId="0" fillId="3" borderId="23" xfId="0" applyFill="1"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0" fillId="0" borderId="27" xfId="0" applyBorder="1" applyAlignment="1" applyProtection="1">
      <alignment horizontal="left" vertical="center"/>
      <protection hidden="1"/>
    </xf>
    <xf numFmtId="0" fontId="6" fillId="14" borderId="30" xfId="0" applyFont="1" applyFill="1" applyBorder="1" applyProtection="1">
      <protection hidden="1"/>
    </xf>
    <xf numFmtId="0" fontId="6" fillId="0" borderId="0" xfId="0" applyFont="1" applyAlignment="1" applyProtection="1">
      <alignment vertical="center"/>
      <protection hidden="1"/>
    </xf>
    <xf numFmtId="0" fontId="0" fillId="4" borderId="1" xfId="0" applyFill="1" applyBorder="1" applyProtection="1">
      <protection hidden="1"/>
    </xf>
    <xf numFmtId="0" fontId="0" fillId="0" borderId="1" xfId="0" applyBorder="1" applyAlignment="1" applyProtection="1">
      <alignment vertical="center"/>
      <protection hidden="1"/>
    </xf>
    <xf numFmtId="1" fontId="18" fillId="0" borderId="2" xfId="2" applyNumberFormat="1" applyFont="1" applyFill="1" applyBorder="1" applyAlignment="1" applyProtection="1">
      <alignment horizontal="left" vertical="center" wrapText="1"/>
      <protection locked="0"/>
    </xf>
    <xf numFmtId="0" fontId="18" fillId="18" borderId="2" xfId="2" applyFont="1" applyFill="1" applyBorder="1" applyAlignment="1" applyProtection="1">
      <alignment horizontal="left" vertical="center"/>
      <protection hidden="1"/>
    </xf>
    <xf numFmtId="0" fontId="0" fillId="3" borderId="27" xfId="0" applyFill="1" applyBorder="1" applyAlignment="1" applyProtection="1">
      <alignment horizontal="center" vertical="center"/>
      <protection locked="0"/>
    </xf>
    <xf numFmtId="0" fontId="2" fillId="15" borderId="2" xfId="2" applyFont="1" applyFill="1" applyBorder="1" applyAlignment="1" applyProtection="1">
      <alignment vertical="center"/>
      <protection locked="0"/>
    </xf>
    <xf numFmtId="0" fontId="2" fillId="2" borderId="18" xfId="2" applyFont="1" applyBorder="1" applyAlignment="1" applyProtection="1">
      <alignment horizontal="center" vertical="center"/>
      <protection hidden="1"/>
    </xf>
    <xf numFmtId="0" fontId="2" fillId="2" borderId="2" xfId="2" applyFont="1" applyBorder="1" applyAlignment="1" applyProtection="1">
      <alignment horizontal="center" vertical="center" wrapText="1"/>
      <protection hidden="1"/>
    </xf>
    <xf numFmtId="0" fontId="2" fillId="2" borderId="2" xfId="2" applyFont="1" applyBorder="1" applyAlignment="1" applyProtection="1">
      <alignment horizontal="center" vertical="center"/>
      <protection hidden="1"/>
    </xf>
    <xf numFmtId="0" fontId="2" fillId="2" borderId="26" xfId="2" applyFont="1" applyBorder="1" applyAlignment="1" applyProtection="1">
      <alignment horizontal="center" vertical="center" wrapText="1"/>
    </xf>
    <xf numFmtId="0" fontId="2" fillId="2" borderId="8" xfId="2" applyFont="1" applyBorder="1" applyAlignment="1" applyProtection="1">
      <alignment horizontal="center" vertical="center"/>
    </xf>
    <xf numFmtId="0" fontId="35" fillId="0" borderId="18" xfId="0" applyFont="1" applyBorder="1" applyAlignment="1">
      <alignment horizontal="left" vertical="center" wrapText="1"/>
    </xf>
    <xf numFmtId="0" fontId="35" fillId="0" borderId="2" xfId="0" applyFont="1" applyBorder="1" applyAlignment="1">
      <alignment horizontal="left" vertical="center" wrapText="1"/>
    </xf>
    <xf numFmtId="0" fontId="27" fillId="0" borderId="17" xfId="0" applyFont="1" applyBorder="1" applyAlignment="1" applyProtection="1">
      <alignment horizontal="left" vertical="center" wrapText="1"/>
      <protection hidden="1"/>
    </xf>
    <xf numFmtId="0" fontId="33" fillId="0" borderId="28" xfId="0" applyFont="1" applyBorder="1" applyAlignment="1">
      <alignment horizontal="center" vertical="center"/>
    </xf>
    <xf numFmtId="0" fontId="10" fillId="0" borderId="9" xfId="4" applyFont="1" applyBorder="1" applyAlignment="1" applyProtection="1">
      <alignment horizontal="center" vertical="center" wrapText="1"/>
      <protection locked="0"/>
    </xf>
    <xf numFmtId="0" fontId="10" fillId="0" borderId="5" xfId="4" applyFont="1" applyBorder="1" applyAlignment="1" applyProtection="1">
      <alignment horizontal="center" vertical="center" wrapText="1"/>
      <protection locked="0"/>
    </xf>
    <xf numFmtId="0" fontId="10" fillId="0" borderId="3" xfId="4" applyFont="1" applyBorder="1" applyAlignment="1" applyProtection="1">
      <alignment horizontal="center" vertical="center" wrapText="1"/>
      <protection locked="0"/>
    </xf>
    <xf numFmtId="0" fontId="10" fillId="0" borderId="9" xfId="4" applyFont="1" applyBorder="1" applyAlignment="1">
      <alignment horizontal="center" vertical="center" wrapText="1"/>
    </xf>
    <xf numFmtId="0" fontId="10" fillId="0" borderId="5" xfId="4" applyFont="1" applyBorder="1" applyAlignment="1">
      <alignment horizontal="center" vertical="center" wrapText="1"/>
    </xf>
    <xf numFmtId="0" fontId="13" fillId="0" borderId="9" xfId="4" applyFont="1" applyBorder="1" applyAlignment="1" applyProtection="1">
      <alignment horizontal="center" vertical="center" wrapText="1"/>
      <protection locked="0"/>
    </xf>
    <xf numFmtId="0" fontId="13" fillId="0" borderId="5" xfId="4" applyFont="1" applyBorder="1" applyAlignment="1" applyProtection="1">
      <alignment horizontal="center" vertical="center" wrapText="1"/>
      <protection locked="0"/>
    </xf>
    <xf numFmtId="0" fontId="13" fillId="0" borderId="3" xfId="4" applyFont="1" applyBorder="1" applyAlignment="1" applyProtection="1">
      <alignment horizontal="center" vertical="center" wrapText="1"/>
      <protection locked="0"/>
    </xf>
    <xf numFmtId="0" fontId="10" fillId="0" borderId="1" xfId="4" applyFont="1" applyBorder="1" applyAlignment="1" applyProtection="1">
      <alignment horizontal="center" vertical="center" wrapText="1"/>
      <protection locked="0"/>
    </xf>
    <xf numFmtId="0" fontId="10" fillId="3" borderId="9" xfId="4" applyFont="1" applyFill="1" applyBorder="1" applyAlignment="1">
      <alignment horizontal="center" vertical="center" wrapText="1"/>
    </xf>
    <xf numFmtId="0" fontId="10" fillId="3" borderId="5" xfId="4" applyFont="1" applyFill="1" applyBorder="1" applyAlignment="1">
      <alignment horizontal="center" vertical="center" wrapText="1"/>
    </xf>
    <xf numFmtId="0" fontId="10" fillId="3" borderId="3" xfId="4" applyFont="1" applyFill="1" applyBorder="1" applyAlignment="1">
      <alignment horizontal="center" vertical="center" wrapText="1"/>
    </xf>
    <xf numFmtId="0" fontId="10" fillId="3" borderId="1" xfId="4" applyFont="1" applyFill="1" applyBorder="1" applyAlignment="1" applyProtection="1">
      <alignment horizontal="center" vertical="center" wrapText="1"/>
      <protection locked="0"/>
    </xf>
    <xf numFmtId="0" fontId="10" fillId="3" borderId="9" xfId="4" applyFont="1" applyFill="1" applyBorder="1" applyAlignment="1" applyProtection="1">
      <alignment horizontal="center" vertical="center" wrapText="1"/>
      <protection locked="0"/>
    </xf>
    <xf numFmtId="0" fontId="10" fillId="3" borderId="5" xfId="4" applyFont="1" applyFill="1" applyBorder="1" applyAlignment="1" applyProtection="1">
      <alignment horizontal="center" vertical="center" wrapText="1"/>
      <protection locked="0"/>
    </xf>
    <xf numFmtId="0" fontId="10" fillId="3" borderId="3" xfId="4" applyFont="1" applyFill="1" applyBorder="1" applyAlignment="1" applyProtection="1">
      <alignment horizontal="center" vertical="center" wrapText="1"/>
      <protection locked="0"/>
    </xf>
    <xf numFmtId="0" fontId="11" fillId="0" borderId="5" xfId="4" applyFont="1" applyBorder="1" applyAlignment="1">
      <alignment horizontal="center" vertical="center" wrapText="1"/>
    </xf>
    <xf numFmtId="0" fontId="10" fillId="3" borderId="10" xfId="4" applyFont="1" applyFill="1" applyBorder="1" applyAlignment="1" applyProtection="1">
      <alignment horizontal="center" vertical="center"/>
      <protection locked="0"/>
    </xf>
    <xf numFmtId="0" fontId="10" fillId="3" borderId="11" xfId="4" applyFont="1" applyFill="1" applyBorder="1" applyAlignment="1" applyProtection="1">
      <alignment horizontal="center" vertical="center"/>
      <protection locked="0"/>
    </xf>
  </cellXfs>
  <cellStyles count="5">
    <cellStyle name="20 % - Akzent1" xfId="2" builtinId="30"/>
    <cellStyle name="Standard" xfId="0" builtinId="0"/>
    <cellStyle name="Standard 2" xfId="1" xr:uid="{00000000-0005-0000-0000-000002000000}"/>
    <cellStyle name="Standard 3" xfId="3" xr:uid="{00000000-0005-0000-0000-000003000000}"/>
    <cellStyle name="Standard 4" xfId="4" xr:uid="{00000000-0005-0000-0000-000004000000}"/>
  </cellStyles>
  <dxfs count="4">
    <dxf>
      <fill>
        <patternFill>
          <bgColor theme="6" tint="0.59996337778862885"/>
        </patternFill>
      </fill>
    </dxf>
    <dxf>
      <fill>
        <patternFill>
          <bgColor theme="5" tint="0.59996337778862885"/>
        </patternFill>
      </fill>
    </dxf>
    <dxf>
      <fill>
        <patternFill>
          <bgColor theme="6"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tieneker, Michael" id="{991BC548-5F37-4893-9309-C905B63D3A1D}" userId="Stieneker, Michael" providerId="None"/>
  <person displayName="Herrmann, Frank" id="{8A82CA88-C401-434B-B72F-DCAAF009A632}" userId="S::F2547@eon.com::df0c8764-1947-4fd2-be32-29071d51a235" providerId="AD"/>
  <person displayName="Kleimenhagen, Toni" id="{CD8F0109-47D8-4629-B2B8-C0E15C1C6378}" userId="S::T5058@eon.com::be2fef75-e77f-4adc-8742-cd667db6bb73" providerId="AD"/>
  <person displayName="Toni Reichelt" id="{69076AE6-8C7B-4548-93A2-7E22393E3B51}" userId="S::T25442@eon.com::068f2c3f-06c4-4e0e-9276-378dc2123b9e"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X2" dT="2020-09-14T07:16:39.02" personId="{CD8F0109-47D8-4629-B2B8-C0E15C1C6378}" id="{25FC1CA8-3941-463E-ACA6-E7B390D69A9F}">
    <text>Katalog, wenn Auswahl erfolgen soll, sonst Datentyp (z. B. string, Integer)</text>
  </threadedComment>
  <threadedComment ref="BL3" dT="2020-09-14T07:15:04.16" personId="{CD8F0109-47D8-4629-B2B8-C0E15C1C6378}" id="{BD2D4C3C-EB76-48A4-9D66-3D3995204E06}">
    <text>Regelfall: ohne
Falls es eine Vorbelegung geben soll, ist der entsprecehnde Wert einzutragen</text>
  </threadedComment>
  <threadedComment ref="BM3" dT="2020-11-30T08:36:24.32" personId="{CD8F0109-47D8-4629-B2B8-C0E15C1C6378}" id="{84C26877-680F-40C5-B612-93FEF48AE5F9}">
    <text>ja, bei Daten, die über connect + kommen</text>
  </threadedComment>
  <threadedComment ref="BN3" dT="2020-11-30T15:13:59.08" personId="{CD8F0109-47D8-4629-B2B8-C0E15C1C6378}" id="{5FC2DB29-BBCB-4BE6-A683-3093874BFDC7}">
    <text>Datenvalidierung nur, wenn Basis-Stammdaten aus connect+ kommen</text>
  </threadedComment>
  <threadedComment ref="BR3" dT="2020-12-07T09:37:59.28" personId="{CD8F0109-47D8-4629-B2B8-C0E15C1C6378}" id="{75B81325-EDB9-4B29-BBB3-D59DCCF0ECE8}">
    <text>Prüfung, ob Daten vollständig sind</text>
  </threadedComment>
  <threadedComment ref="V4" dT="2021-03-19T07:23:16.52" personId="{CD8F0109-47D8-4629-B2B8-C0E15C1C6378}" id="{0E41065A-D2AB-456C-8F1B-1848181781C4}">
    <text>bestehende Schnittstellen zu eBase werden genutzt - keine Nutzung der Integrationsplattform</text>
  </threadedComment>
  <threadedComment ref="X4" dT="2020-11-16T15:12:45.33" personId="{8A82CA88-C401-434B-B72F-DCAAF009A632}" id="{8B743296-B365-452D-8A76-9B5F8B2D9B06}">
    <text>Ansprechpartner EKN: Benedikt Mexner
Übernahme des kreuze von AP Abrechnung und zusätzlich der Bilanzierungsdaten, siehe Abstimmung mit AP BI vom 25.11.2020 und Mail vom 25.11.2020</text>
  </threadedComment>
  <threadedComment ref="AB4" dT="2020-10-26T11:27:04.05" personId="{69076AE6-8C7B-4548-93A2-7E22393E3B51}" id="{A31606D4-9795-4DB9-BF8E-29220D478F0F}">
    <text>P&amp;V stellt KEINE Stammdaten zur Verfügung, ABER die Ergebnisse der Validierung werden an das stammdatenführende System als Report zurück gegeben. Somit ist P&amp;V nicht in der Verantwortung der korrekten Stammdaten, aber liefert ggf. hilfreiche Ersatzwerte und Auswertungen zu unplausibeln &amp; unvollständigen Datenfeldern.</text>
  </threadedComment>
  <threadedComment ref="AX20" dT="2020-11-30T14:36:51.28" personId="{CD8F0109-47D8-4629-B2B8-C0E15C1C6378}" id="{72259E5B-4626-4630-A994-B9F28B0E1FB6}">
    <text>mehrere Stufen mit Trennzeichen getrennt</text>
  </threadedComment>
  <threadedComment ref="AX21" dT="2020-11-30T14:36:51.28" personId="{CD8F0109-47D8-4629-B2B8-C0E15C1C6378}" id="{7AA000BC-FEFB-486F-861F-57DEF2DE2B22}">
    <text>mehrere Stufen mit Trennzeichen getrennt</text>
  </threadedComment>
  <threadedComment ref="BM22" dT="2020-12-02T07:26:13.40" personId="{CD8F0109-47D8-4629-B2B8-C0E15C1C6378}" id="{36B3BF3C-E8C1-4F98-9276-CB2D525465B8}">
    <text>bei harNES: Ableiten aus Feld Steuerbarkeit</text>
  </threadedComment>
  <threadedComment ref="C25" dT="2021-03-19T08:29:10.89" personId="{CD8F0109-47D8-4629-B2B8-C0E15C1C6378}" id="{339C7889-850E-4D53-A763-3D7A9F923597}">
    <text>19.03.2021, RÜcksprache Johannes Grötsch: Art der Preiskomponente im SDS abbilden (vgl. Leitsystem) : EE, KWK, Bio-KWK, frei [Preis in EURO]</text>
  </threadedComment>
  <threadedComment ref="G25" dT="2020-12-02T10:28:06.21" personId="{CD8F0109-47D8-4629-B2B8-C0E15C1C6378}" id="{F7DBD922-7CA1-44C0-8CDA-DF9017CC6E63}">
    <text>Änderung am 02.12.2020 nach Rückinfo Daniel Engelbrecht</text>
  </threadedComment>
  <threadedComment ref="O26" dT="2021-01-11T10:09:59.34" personId="{CD8F0109-47D8-4629-B2B8-C0E15C1C6378}" id="{B4876B5B-B7D2-4B4D-B638-136F40E2F496}">
    <text>(vgl Mail an Erik Wassermann am 02.12.2020</text>
  </threadedComment>
  <threadedComment ref="I27" dT="2021-03-15T08:16:57.62" personId="{CD8F0109-47D8-4629-B2B8-C0E15C1C6378}" id="{2499465C-D0C0-44E2-8733-66922B81CBE3}">
    <text>vgl. Beschlussdatenbak ERV - Festlegung zur Bildung der TR-ID, ID 45
https://confluence.dev.eon.com/display/ERV/7+-+Beschlussregister+ERV+2.0</text>
  </threadedComment>
  <threadedComment ref="O27" dT="2021-01-11T10:09:59.34" personId="{CD8F0109-47D8-4629-B2B8-C0E15C1C6378}" id="{752E82BE-C7A2-4995-A9C9-6071A9DB215C}">
    <text>(vgl Mail an Erik Wassermann am 02.12.2020</text>
  </threadedComment>
  <threadedComment ref="O31" dT="2021-01-11T10:10:30.70" personId="{CD8F0109-47D8-4629-B2B8-C0E15C1C6378}" id="{6827B122-A9EC-464A-B085-0214CF6571AF}">
    <text>(FRE), NB (FWA)</text>
  </threadedComment>
  <threadedComment ref="X32" dT="2020-11-25T08:12:00.57" personId="{CD8F0109-47D8-4629-B2B8-C0E15C1C6378}" id="{DE4A79F4-A608-407C-B4E6-24494D2C0443}">
    <text>Stellen wir zur Verfügung, siehe Mail an AP BI vom 25.11.2020</text>
  </threadedComment>
  <threadedComment ref="BM33" dT="2020-12-07T13:02:10.12" personId="{8A82CA88-C401-434B-B72F-DCAAF009A632}" id="{B300F50B-5DDF-437B-A9BA-7E97AD6029A0}">
    <text>ja, bei WN wird EEG-Schlüssel in der datenbank generuiert)</text>
  </threadedComment>
  <threadedComment ref="BM34" dT="2020-12-07T13:19:19.32" personId="{8A82CA88-C401-434B-B72F-DCAAF009A632}" id="{9C1F62C8-A3C7-41FE-9A8C-4770B57D496E}">
    <text>Daten, die über den MaStR-Abgleich eingespielt werden, werden automatisch eingespielt</text>
  </threadedComment>
  <threadedComment ref="BN37" dT="2020-12-07T13:38:48.04" personId="{8A82CA88-C401-434B-B72F-DCAAF009A632}" id="{77C90E3E-7DF3-4AF3-B251-0123F835D0FE}">
    <text>ggf. Rückmeldung von RDD zur Prüfung</text>
  </threadedComment>
  <threadedComment ref="BN38" dT="2020-12-07T13:38:48.04" personId="{8A82CA88-C401-434B-B72F-DCAAF009A632}" id="{B692A2CB-3E73-4781-BE46-1E0CA0517FD9}">
    <text>ggf. Rückmeldung von RDD zur Prüfung</text>
  </threadedComment>
  <threadedComment ref="C39" dT="2021-02-16T11:57:02.19" personId="{CD8F0109-47D8-4629-B2B8-C0E15C1C6378}" id="{019A91DD-0694-4A0E-BE8F-390E267C445B}">
    <text>gemäß Mail von Erik Haus ist je BK eine prozentuale Quote zu hinterlegen</text>
  </threadedComment>
  <threadedComment ref="R49" dT="2021-01-19T08:44:07.31" personId="{CD8F0109-47D8-4629-B2B8-C0E15C1C6378}" id="{C647B0DE-7F6C-4DB4-B85C-060DD95686EF}">
    <text>von Miachel, siehe Mail vom 13.01.2021
3.	Laufende Nr. „Nettoengpassleistung“ sollte in „Nettoengpassleistung Einspeisung“ umbenannt werden. Zudem erscheint uns die Übernahme der Werte aus dem Marktstammdatenregister nicht sinnvoll, da im Marktstammdatenregister die Nettoengpassleistung an der Stromerzeugungslokation und damit am Netzanschluss angegeben wird. Es besteht also kein direkter Zusammenhang zur Technischen Ressource. Aus unserer Sicht sollte das Feld per Dreisatz Anteilig auf die TR am Netzanschluss aufgeteilt werden. Beispiel: 5 TRs mit einer Nettoleistung von 2 MW sind an einem Netzanschluss mit einer Nettoengpassleistung von 8 MW angeschlossen. Bei einer direkten Übernahme des Wertes würde über Connect+ für jede TR eine Nettoengpassleistung von 8 MW gemeldet werden. Bei einer Zuordnung per Dreisatz käme man auf Nettoengpassleistung = 8MW/10MW*2MW= 1,6 MW. Somit würde die tatsächliche Leistungsbegrenzung über Connect+ gemeldet werden. Vielleicht ist hier auch noch ein Hinweis an Connect+ sinnvoll.</text>
  </threadedComment>
  <threadedComment ref="BS53" dT="2020-12-14T13:23:21.68" personId="{CD8F0109-47D8-4629-B2B8-C0E15C1C6378}" id="{E20E22A8-E114-4666-8442-A242FA7A48D6}">
    <text>noch zu klären</text>
  </threadedComment>
  <threadedComment ref="O54" dT="2020-12-14T13:49:27.62" personId="{CD8F0109-47D8-4629-B2B8-C0E15C1C6378}" id="{FD9692A0-BDD7-4674-89A2-599B85E82481}">
    <text>unklar, wo dem NB die MA-ID mitgeteilt wird</text>
  </threadedComment>
  <threadedComment ref="BS54" dT="2020-12-14T14:01:26.56" personId="{CD8F0109-47D8-4629-B2B8-C0E15C1C6378}" id="{3E1BB4D1-9035-402F-9ECD-8D400D804A1D}">
    <text>noch zu klären</text>
  </threadedComment>
  <threadedComment ref="BS55" dT="2020-12-14T14:01:26.56" personId="{CD8F0109-47D8-4629-B2B8-C0E15C1C6378}" id="{6D7C8959-6EF5-4031-82B8-851BBAA00D3A}">
    <text>noch zu klären</text>
  </threadedComment>
  <threadedComment ref="C64" dT="2020-12-21T14:43:49.54" personId="{CD8F0109-47D8-4629-B2B8-C0E15C1C6378}" id="{DF5E9E37-02D2-4D36-8EC9-069FC6B9E9AE}">
    <text>Klärung, was genau damit gemeint ist, ggf. Technsicher Platz?</text>
  </threadedComment>
  <threadedComment ref="C75" dT="2021-01-19T09:15:21.52" personId="{CD8F0109-47D8-4629-B2B8-C0E15C1C6378}" id="{CD91A1AE-2A3C-486E-BFCF-C111D9C04390}">
    <text>In Klärung, siehe Mail an Wassermann und Hernning vom 19.01.2021</text>
  </threadedComment>
  <threadedComment ref="J75" dT="2021-01-26T11:25:52.78" personId="{CD8F0109-47D8-4629-B2B8-C0E15C1C6378}" id="{75A656C0-AE22-4412-BF42-14D4BA1EB42D}">
    <text>Eigendefinition, Stand 26.01.2021: ist der maximal nutzbare Energiegehalt, Berechnung: nutzbarer Energiegehalt =  Ladewirkungsgrad x Kapazität des Speichers</text>
  </threadedComment>
  <threadedComment ref="BP75" dT="2020-12-28T13:56:26.31" personId="{CD8F0109-47D8-4629-B2B8-C0E15C1C6378}" id="{10153269-5234-4098-94D4-C7861B6FCE1C}">
    <text>ggf. berechenbar über Leistung und Zeit</text>
  </threadedComment>
  <threadedComment ref="BL77" dT="2020-12-28T13:57:52.20" personId="{CD8F0109-47D8-4629-B2B8-C0E15C1C6378}" id="{F4A514F9-BCA6-41FF-BC83-FAB976A2EC79}">
    <text>wird ggf. noch fetgelegt durch ANB, siehe Festlegung BNetzA, Beschluss 059, Anlage 1, Kapitel 3.2.1</text>
  </threadedComment>
  <threadedComment ref="AX80" dT="2020-12-28T14:56:15.68" personId="{CD8F0109-47D8-4629-B2B8-C0E15C1C6378}" id="{45EC58C0-F81D-432A-8E85-9D88C9B704AC}">
    <text>Es ist mehr als ein EIntrag möglich.</text>
  </threadedComment>
  <threadedComment ref="C82" dT="2021-01-19T09:15:02.95" personId="{CD8F0109-47D8-4629-B2B8-C0E15C1C6378}" id="{34780754-FFFE-4C6A-852A-F5DC15F3CD3E}">
    <text>In Klärung, siehe Mail an Wassermann und Hernning vom 19.01.2021</text>
  </threadedComment>
  <threadedComment ref="M84" dT="2021-01-07T15:59:01.52" personId="{CD8F0109-47D8-4629-B2B8-C0E15C1C6378}" id="{4136F86C-DD15-406B-8119-2A57833B80DB}">
    <text>Eigendefinition aus Besprechung am 07.01.2021</text>
  </threadedComment>
  <threadedComment ref="AX84" dT="2020-12-28T14:56:15.68" personId="{CD8F0109-47D8-4629-B2B8-C0E15C1C6378}" id="{A786D9A6-03E4-46B1-B719-ED6898DF90A1}">
    <text>Es ist mehr als ein EIntrag möglich.</text>
  </threadedComment>
  <threadedComment ref="C85" dT="2020-11-24T07:57:07.60" personId="{CD8F0109-47D8-4629-B2B8-C0E15C1C6378}" id="{335D034D-8931-419E-A5B3-69B6281C3471}">
    <text>Prozess ist zu klären, wenn die Daten vom Kunden unplausibel sind oder nicht akzeptiert werden können, weil beispielsweise REferenzanlage nicht geeignet ist</text>
  </threadedComment>
  <threadedComment ref="AX85" dT="2021-02-26T08:03:25.54" personId="{991BC548-5F37-4893-9309-C905B63D3A1D}" id="{A832F865-8FC2-4C7B-A3F0-EDF1066694CC}">
    <text>Wollen wir hier wirklich einen Katalog verwenden? Dieser muss immer über alle Häuser abgestimmt und erweitert werden. Es wird nur der Name des Wetterdienstleisters auf die Gutschrift gedruckt</text>
  </threadedComment>
  <threadedComment ref="C88" dT="2020-12-01T07:56:41.66" personId="{CD8F0109-47D8-4629-B2B8-C0E15C1C6378}" id="{5E235330-CEC2-4261-87F6-9C1181522DD8}">
    <text>01.12.2020, Abstimmmung mit EKN, Kennlinie soll erhoben werden, zunächst über Online-FOrmular (Regiocom), dauerhfate Lösung ist noch abzustimmen</text>
  </threadedComment>
  <threadedComment ref="C90" dT="2020-12-01T07:53:44.14" personId="{CD8F0109-47D8-4629-B2B8-C0E15C1C6378}" id="{5D5F93CC-9ECF-49ED-9FCD-9F12D1D15FF6}">
    <text>01.12.2020, noch zu klären, abhängig davon , wie das Stammdatum erhoben werden soll (Schnittstelle zum Kunden), weiterhin zu klären, wie Kommunikation zum KUnden in Bezug auf HRL / GUT aussehen soll (Strategie)</text>
  </threadedComment>
  <threadedComment ref="C91" dT="2020-12-01T07:57:36.63" personId="{CD8F0109-47D8-4629-B2B8-C0E15C1C6378}" id="{C125601C-DFC8-41D5-9D11-1636634D885D}">
    <text>01.12.2020, Abstimmung mit AP Abrechnung, soll aufgenommen werden</text>
  </threadedComment>
  <threadedComment ref="M91" dT="2020-12-01T07:57:36.63" personId="{CD8F0109-47D8-4629-B2B8-C0E15C1C6378}" id="{53A08173-3EF7-43E4-86CE-4D8E2EDEA0EB}">
    <text>01.12.2020, Abstimmung mit AP Abrechnung, soll aufgenommen werden</text>
  </threadedComment>
  <threadedComment ref="C92" dT="2020-12-21T09:59:46.12" personId="{CD8F0109-47D8-4629-B2B8-C0E15C1C6378}" id="{BE46FDC3-3912-4F06-A6C6-4AB133EB8982}">
    <text>siehe Mail Jonas vom 02.12.2020- Tabellenblatt "SR Template P &amp; V</text>
  </threadedComment>
  <threadedComment ref="C93" dT="2020-12-21T09:59:46.12" personId="{CD8F0109-47D8-4629-B2B8-C0E15C1C6378}" id="{6D28787D-57EA-4592-A697-5B4D2617877A}">
    <text>siehe Mail Jonas vom 02.12.2020- Tabellenblatt "SR Template P &amp; V</text>
  </threadedComment>
  <threadedComment ref="M93" dT="2020-12-21T09:59:46.12" personId="{CD8F0109-47D8-4629-B2B8-C0E15C1C6378}" id="{7EB1BA26-760E-42C8-9DC3-CCDF2FD2CADD}">
    <text>siehe Mail Jonas vom 02.12.2020- Tabellenblatt "SR Template P &amp; V</text>
  </threadedComment>
  <threadedComment ref="C94" dT="2020-12-21T09:59:46.12" personId="{CD8F0109-47D8-4629-B2B8-C0E15C1C6378}" id="{E4EC457B-BAC3-4142-B445-E86265EFF5A8}">
    <text>siehe Mail Jonas vom 02.12.2020- Tabellenblatt "SR Template P &amp; V</text>
  </threadedComment>
  <threadedComment ref="C95" dT="2020-12-21T15:35:06.54" personId="{CD8F0109-47D8-4629-B2B8-C0E15C1C6378}" id="{311E9702-E23A-4AB5-A414-9877BF68220B}">
    <text>kommst aus marktstammdatenregister, Anforderung von P&amp;V, ggf. auch Abrechnung</text>
  </threadedComment>
  <threadedComment ref="M95" dT="2020-12-21T15:35:06.54" personId="{CD8F0109-47D8-4629-B2B8-C0E15C1C6378}" id="{73CAE29A-2151-4431-8C92-25D9D0E8F7E1}">
    <text>kommst aus marktstammdatenregister, Anforderung von P&amp;V, ggf. auch Abrechnung</text>
  </threadedComment>
  <threadedComment ref="C96" dT="2020-12-21T15:35:16.32" personId="{CD8F0109-47D8-4629-B2B8-C0E15C1C6378}" id="{633E4EBA-26A5-4F21-99D2-E92C611CE1BA}">
    <text>kommst aus marktstammdatenregister, Anforderung von P&amp;V, ggf. auch Abrechnung</text>
  </threadedComment>
  <threadedComment ref="M96" dT="2020-12-21T15:35:16.32" personId="{CD8F0109-47D8-4629-B2B8-C0E15C1C6378}" id="{E41BADFC-6F31-476A-BEA2-DEC272064CFA}">
    <text>kommst aus marktstammdatenregister, Anforderung von P&amp;V, ggf. auch Abrechnung</text>
  </threadedComment>
  <threadedComment ref="C97" dT="2021-01-18T14:29:57.05" personId="{CD8F0109-47D8-4629-B2B8-C0E15C1C6378}" id="{AABE1FAA-1F55-4000-8E77-E2D5805D88CA}">
    <text>Klärung mit Regiocom, wie lfd.Nr 100 mit 98 kombiniert werden kann</text>
  </threadedComment>
  <threadedComment ref="M97" dT="2021-01-18T14:29:57.05" personId="{CD8F0109-47D8-4629-B2B8-C0E15C1C6378}" id="{82C0156F-B93F-4F5D-9A8F-F6CA38ECE1F8}">
    <text>Klärung mit Regiocom, wie lfd.Nr 100 mit 98 kombiniert werden kann</text>
  </threadedComment>
  <threadedComment ref="BA97" dT="2021-01-12T09:33:13.66" personId="{CD8F0109-47D8-4629-B2B8-C0E15C1C6378}" id="{49CEBB77-E481-4AA7-89F8-D0A237AA2F13}">
    <text>siehe Beschreibung Liste SR Template P &amp; V</text>
  </threadedComment>
  <threadedComment ref="C98" dT="2021-01-18T14:30:23.86" personId="{CD8F0109-47D8-4629-B2B8-C0E15C1C6378}" id="{05BB13E2-A5F1-4514-8F28-79A8BF0F1278}">
    <text>Klärung mit Regiocom, wie lfd.Nr 101 mit 99 kombiniert werden kann</text>
  </threadedComment>
  <threadedComment ref="M98" dT="2021-01-18T14:30:23.86" personId="{CD8F0109-47D8-4629-B2B8-C0E15C1C6378}" id="{BC952000-1B34-4515-BF84-FADB69559665}">
    <text>Klärung mit Regiocom, wie lfd.Nr 101 mit 99 kombiniert werden kann</text>
  </threadedComment>
  <threadedComment ref="AV98" dT="2021-01-18T14:30:23.86" personId="{CD8F0109-47D8-4629-B2B8-C0E15C1C6378}" id="{748B1943-3733-4AED-9880-3A12EDE97CAA}">
    <text>Klärung mit Regiocom, wie lfd.Nr 101 mit 99 kombiniert werden kann</text>
  </threadedComment>
  <threadedComment ref="BA98" dT="2021-01-12T09:33:01.11" personId="{CD8F0109-47D8-4629-B2B8-C0E15C1C6378}" id="{DEA12E57-CEEB-46E1-8F2C-668A8BB26252}">
    <text>siehe Beschreibung Liste SR Template P &amp; V</text>
  </threadedComment>
  <threadedComment ref="C99" dT="2020-12-21T09:59:46.12" personId="{CD8F0109-47D8-4629-B2B8-C0E15C1C6378}" id="{0E5145ED-62DF-4FE6-957C-4B31FCB8F2F5}">
    <text>siehe Mail Jonas vom 02.12.2020- Tabellenblatt "SR Template P &amp; V, siehe Mail D. Engelbrecht vom 19.12.2020
siehe auch Word-Datei "Steurerbare Gruppe" auf Confluence</text>
  </threadedComment>
  <threadedComment ref="P99" dT="2020-12-23T08:07:42.02" personId="{CD8F0109-47D8-4629-B2B8-C0E15C1C6378}" id="{D6509AEE-3ED8-4968-9ACE-BA582E6FB520}">
    <text>vgl. Mail D. Engelbrecht vom 19.12.2020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48569"/>
  <sheetViews>
    <sheetView tabSelected="1" topLeftCell="S1" zoomScaleNormal="80" workbookViewId="0">
      <selection activeCell="U103" sqref="U103"/>
    </sheetView>
  </sheetViews>
  <sheetFormatPr baseColWidth="10" defaultColWidth="33.5" defaultRowHeight="13.2" x14ac:dyDescent="0.3"/>
  <cols>
    <col min="1" max="1" width="33.5" style="118" hidden="1" customWidth="1"/>
    <col min="2" max="2" width="33.5" style="119" hidden="1" customWidth="1"/>
    <col min="3" max="18" width="33.5" style="1" hidden="1" customWidth="1"/>
    <col min="19" max="19" width="50.375" style="118" bestFit="1" customWidth="1"/>
    <col min="20" max="20" width="33.5" style="1" hidden="1" customWidth="1"/>
    <col min="21" max="21" width="45.625" style="1" customWidth="1"/>
    <col min="22" max="22" width="131.875" style="123" customWidth="1"/>
    <col min="23" max="24" width="33.5" style="1" hidden="1" customWidth="1"/>
    <col min="25" max="26" width="33.5" hidden="1" customWidth="1"/>
    <col min="29" max="29" width="37.875" customWidth="1"/>
  </cols>
  <sheetData>
    <row r="1" spans="1:31" ht="250.2" customHeight="1" thickBot="1" x14ac:dyDescent="0.35">
      <c r="A1" s="230" t="s">
        <v>0</v>
      </c>
      <c r="B1" s="230"/>
      <c r="C1" s="230"/>
      <c r="D1" s="230"/>
      <c r="E1" s="230"/>
      <c r="F1" s="230"/>
      <c r="G1" s="230"/>
      <c r="H1" s="230"/>
      <c r="I1" s="230"/>
      <c r="J1" s="230"/>
      <c r="K1" s="230"/>
      <c r="L1" s="230"/>
      <c r="M1" s="230"/>
      <c r="N1" s="230"/>
      <c r="O1" s="230"/>
      <c r="P1" s="230"/>
      <c r="Q1" s="230"/>
      <c r="R1" s="230"/>
      <c r="S1" s="230"/>
      <c r="T1" s="230"/>
      <c r="U1" s="230"/>
      <c r="V1" s="230"/>
      <c r="W1" s="230"/>
      <c r="X1" s="230"/>
      <c r="Y1" s="231"/>
      <c r="AA1" s="147"/>
      <c r="AB1" s="147"/>
      <c r="AC1" s="147"/>
      <c r="AD1" s="147"/>
      <c r="AE1" s="147"/>
    </row>
    <row r="2" spans="1:31" ht="24" customHeight="1" thickBot="1" x14ac:dyDescent="0.35">
      <c r="A2" s="168"/>
      <c r="B2" s="168"/>
      <c r="C2" s="168"/>
      <c r="D2" s="168"/>
      <c r="E2" s="168"/>
      <c r="F2" s="168"/>
      <c r="G2" s="168"/>
      <c r="H2" s="168"/>
      <c r="I2" s="168"/>
      <c r="J2" s="168"/>
      <c r="K2" s="168"/>
      <c r="L2" s="168"/>
      <c r="M2" s="168"/>
      <c r="N2" s="168"/>
      <c r="O2" s="168"/>
      <c r="P2" s="168"/>
      <c r="Q2" s="168"/>
      <c r="R2" s="168"/>
      <c r="S2" s="168"/>
      <c r="T2" s="168"/>
      <c r="U2" s="125"/>
      <c r="V2" s="125"/>
      <c r="W2" s="125"/>
      <c r="X2" s="125"/>
      <c r="Y2" s="125"/>
      <c r="AB2" s="233" t="s">
        <v>1</v>
      </c>
      <c r="AC2" s="148" t="s">
        <v>2</v>
      </c>
      <c r="AD2" s="118"/>
    </row>
    <row r="3" spans="1:31" ht="21" customHeight="1" thickBot="1" x14ac:dyDescent="0.35">
      <c r="A3" s="168"/>
      <c r="B3" s="168"/>
      <c r="C3" s="168"/>
      <c r="D3" s="169"/>
      <c r="E3" s="169"/>
      <c r="F3" s="169"/>
      <c r="G3" s="168"/>
      <c r="H3" s="168"/>
      <c r="I3" s="168"/>
      <c r="J3" s="168"/>
      <c r="K3" s="168"/>
      <c r="L3" s="168"/>
      <c r="M3" s="168"/>
      <c r="N3" s="168"/>
      <c r="O3" s="168"/>
      <c r="P3" s="168"/>
      <c r="Q3" s="168"/>
      <c r="R3" s="169"/>
      <c r="S3" s="170" t="s">
        <v>3</v>
      </c>
      <c r="T3" s="171"/>
      <c r="U3" s="224"/>
      <c r="V3" s="144"/>
      <c r="W3" s="125"/>
      <c r="X3" s="125"/>
      <c r="Y3" s="125"/>
      <c r="AA3" s="144"/>
      <c r="AB3" s="233"/>
      <c r="AC3" s="149" t="s">
        <v>4</v>
      </c>
      <c r="AD3" s="118"/>
    </row>
    <row r="4" spans="1:31" ht="18.75" customHeight="1" thickBot="1" x14ac:dyDescent="0.35">
      <c r="A4" s="172"/>
      <c r="B4" s="172"/>
      <c r="C4" s="172"/>
      <c r="D4" s="171"/>
      <c r="E4" s="171"/>
      <c r="F4" s="171"/>
      <c r="G4" s="171"/>
      <c r="H4" s="171"/>
      <c r="I4" s="171"/>
      <c r="J4" s="171"/>
      <c r="K4" s="171"/>
      <c r="L4" s="172"/>
      <c r="M4" s="172"/>
      <c r="N4" s="171"/>
      <c r="O4" s="172"/>
      <c r="P4" s="172"/>
      <c r="Q4" s="172"/>
      <c r="R4" s="171"/>
      <c r="S4" s="170" t="s">
        <v>5</v>
      </c>
      <c r="T4" s="171"/>
      <c r="U4" s="224" t="s">
        <v>70</v>
      </c>
      <c r="V4" s="222" t="s">
        <v>7</v>
      </c>
      <c r="W4" s="121"/>
      <c r="X4" s="121"/>
      <c r="Y4" s="121"/>
      <c r="AA4" s="144"/>
      <c r="AB4" s="233"/>
      <c r="AC4" s="149" t="s">
        <v>8</v>
      </c>
      <c r="AD4" s="118"/>
    </row>
    <row r="5" spans="1:31" ht="18.75" customHeight="1" thickBot="1" x14ac:dyDescent="0.35">
      <c r="A5" s="172"/>
      <c r="B5" s="172"/>
      <c r="C5" s="172"/>
      <c r="D5" s="171"/>
      <c r="E5" s="171"/>
      <c r="F5" s="171"/>
      <c r="G5" s="173"/>
      <c r="H5" s="171"/>
      <c r="I5" s="171"/>
      <c r="J5" s="171"/>
      <c r="K5" s="171"/>
      <c r="L5" s="171"/>
      <c r="M5" s="172"/>
      <c r="N5" s="172"/>
      <c r="O5" s="171"/>
      <c r="P5" s="172"/>
      <c r="Q5" s="172"/>
      <c r="R5" s="171"/>
      <c r="S5" s="170" t="s">
        <v>9</v>
      </c>
      <c r="T5" s="171"/>
      <c r="U5" s="224" t="s">
        <v>325</v>
      </c>
      <c r="V5" s="221">
        <v>9979425000005</v>
      </c>
      <c r="W5" s="121"/>
      <c r="X5" s="121"/>
      <c r="Y5" s="121"/>
      <c r="AB5" s="233"/>
      <c r="AC5" s="149" t="s">
        <v>11</v>
      </c>
      <c r="AD5" s="118"/>
    </row>
    <row r="6" spans="1:31" ht="18.75" customHeight="1" thickBot="1" x14ac:dyDescent="0.35">
      <c r="A6" s="172"/>
      <c r="B6" s="172"/>
      <c r="C6" s="172"/>
      <c r="D6" s="171"/>
      <c r="E6" s="171"/>
      <c r="F6" s="171"/>
      <c r="G6" s="171"/>
      <c r="H6" s="171"/>
      <c r="I6" s="171"/>
      <c r="J6" s="171"/>
      <c r="K6" s="171"/>
      <c r="L6" s="172"/>
      <c r="M6" s="172"/>
      <c r="N6" s="171"/>
      <c r="O6" s="172"/>
      <c r="P6" s="172"/>
      <c r="Q6" s="172"/>
      <c r="R6" s="171"/>
      <c r="S6" s="170" t="s">
        <v>12</v>
      </c>
      <c r="T6" s="171"/>
      <c r="U6" s="224" t="s">
        <v>13</v>
      </c>
      <c r="V6" s="122"/>
      <c r="W6" s="121"/>
      <c r="X6" s="121"/>
      <c r="Y6" s="121"/>
      <c r="AB6" s="233"/>
      <c r="AC6" s="149" t="s">
        <v>14</v>
      </c>
      <c r="AD6" s="118"/>
    </row>
    <row r="7" spans="1:31" ht="35.25" customHeight="1" thickBot="1" x14ac:dyDescent="0.35">
      <c r="A7" s="172"/>
      <c r="B7" s="172"/>
      <c r="C7" s="172"/>
      <c r="D7" s="232"/>
      <c r="E7" s="232"/>
      <c r="F7" s="172"/>
      <c r="G7" s="172"/>
      <c r="H7" s="172"/>
      <c r="I7" s="172"/>
      <c r="J7" s="172"/>
      <c r="K7" s="172"/>
      <c r="L7" s="172"/>
      <c r="M7" s="172"/>
      <c r="N7" s="172"/>
      <c r="O7" s="172"/>
      <c r="P7" s="172"/>
      <c r="Q7" s="172"/>
      <c r="R7" s="174"/>
      <c r="S7" s="175"/>
      <c r="T7" s="172"/>
      <c r="U7" s="121"/>
      <c r="V7" s="121"/>
      <c r="W7" s="121"/>
      <c r="X7" s="121"/>
      <c r="Y7" s="121"/>
      <c r="AB7" s="233"/>
      <c r="AC7" s="149" t="s">
        <v>15</v>
      </c>
      <c r="AD7" s="118"/>
    </row>
    <row r="8" spans="1:31" s="1" customFormat="1" ht="39.75" customHeight="1" thickBot="1" x14ac:dyDescent="0.35">
      <c r="A8" s="176" t="s">
        <v>16</v>
      </c>
      <c r="B8" s="177" t="s">
        <v>17</v>
      </c>
      <c r="C8" s="178" t="s">
        <v>18</v>
      </c>
      <c r="D8" s="225" t="s">
        <v>19</v>
      </c>
      <c r="E8" s="226" t="s">
        <v>20</v>
      </c>
      <c r="F8" s="227" t="s">
        <v>13</v>
      </c>
      <c r="G8" s="227" t="s">
        <v>21</v>
      </c>
      <c r="H8" s="226" t="s">
        <v>22</v>
      </c>
      <c r="I8" s="226" t="s">
        <v>23</v>
      </c>
      <c r="J8" s="227" t="s">
        <v>24</v>
      </c>
      <c r="K8" s="227" t="s">
        <v>25</v>
      </c>
      <c r="L8" s="227" t="s">
        <v>26</v>
      </c>
      <c r="M8" s="227" t="s">
        <v>27</v>
      </c>
      <c r="N8" s="227" t="s">
        <v>28</v>
      </c>
      <c r="O8" s="227" t="s">
        <v>29</v>
      </c>
      <c r="P8" s="179" t="s">
        <v>30</v>
      </c>
      <c r="Q8" s="180" t="s">
        <v>31</v>
      </c>
      <c r="R8" s="180" t="s">
        <v>17</v>
      </c>
      <c r="S8" s="181" t="s">
        <v>18</v>
      </c>
      <c r="T8" s="182"/>
      <c r="U8" s="130" t="s">
        <v>32</v>
      </c>
      <c r="V8" s="133" t="s">
        <v>33</v>
      </c>
      <c r="W8" s="228" t="s">
        <v>34</v>
      </c>
      <c r="X8" s="229" t="s">
        <v>35</v>
      </c>
      <c r="Y8" s="111" t="s">
        <v>36</v>
      </c>
      <c r="AB8" s="233"/>
      <c r="AC8" s="149" t="s">
        <v>37</v>
      </c>
      <c r="AD8" s="118"/>
    </row>
    <row r="9" spans="1:31" ht="15.75" customHeight="1" thickBot="1" x14ac:dyDescent="0.35">
      <c r="A9" s="183" t="s">
        <v>38</v>
      </c>
      <c r="B9" s="184" t="s">
        <v>39</v>
      </c>
      <c r="C9" s="185" t="s">
        <v>40</v>
      </c>
      <c r="D9" s="186" t="s">
        <v>6</v>
      </c>
      <c r="E9" s="187" t="s">
        <v>41</v>
      </c>
      <c r="F9" s="187" t="str">
        <f>VLOOKUP(C9,Sheet_2_HT!C:BK,52,FALSE)</f>
        <v>x</v>
      </c>
      <c r="G9" s="187" t="str">
        <f>VLOOKUP(C9,Sheet_2_HT!C:BK,53,FALSE)</f>
        <v>x</v>
      </c>
      <c r="H9" s="187" t="str">
        <f>VLOOKUP(C9,Sheet_2_HT!C:BK,54,FALSE)</f>
        <v>x</v>
      </c>
      <c r="I9" s="187" t="str">
        <f>VLOOKUP(C9,Sheet_2_HT!C:BK,55,FALSE)</f>
        <v>x</v>
      </c>
      <c r="J9" s="187" t="str">
        <f>VLOOKUP(C9,Sheet_2_HT!C:BK,56,FALSE)</f>
        <v>x</v>
      </c>
      <c r="K9" s="187" t="str">
        <f>VLOOKUP(C9,Sheet_2_HT!C:BK,57,FALSE)</f>
        <v>x</v>
      </c>
      <c r="L9" s="187" t="str">
        <f>VLOOKUP(C9,Sheet_2_HT!C:BK,58,FALSE)</f>
        <v>x</v>
      </c>
      <c r="M9" s="187" t="str">
        <f>VLOOKUP(C9,Sheet_2_HT!C:BK,59,FALSE)</f>
        <v>x</v>
      </c>
      <c r="N9" s="187" t="str">
        <f>VLOOKUP(C9,Sheet_2_HT!C:BK,60,FALSE)</f>
        <v>x</v>
      </c>
      <c r="O9" s="187" t="str">
        <f>VLOOKUP(C9,Sheet_2_HT!C:BK,61,FALSE)</f>
        <v>x</v>
      </c>
      <c r="P9" s="188">
        <v>34</v>
      </c>
      <c r="Q9" s="189" t="s">
        <v>42</v>
      </c>
      <c r="R9" s="190" t="s">
        <v>39</v>
      </c>
      <c r="S9" s="191" t="s">
        <v>40</v>
      </c>
      <c r="T9" s="192">
        <f>IF(AND($U$4=TRIM(D9),OR(AND($U$5="&lt; 100 kW",E9="x"),AND($U$5="&gt;= 100 kW")),OR(AND(F9="x",F$8=$U$6),AND(G9="x",G$8=$U$6),AND(H9="x",H$8=$U$6),AND(I9="x",I$8=$U$6),AND(J9="x",J$8=$U$6),AND(K9="x",K$8=$U$6),AND(L9="x",L$8=$U$6),AND(M9="x",M$8=$U$6),AND(N9="x",N$8=$U$6),AND(O9="x",O$8=$U$6))),1,0)</f>
        <v>0</v>
      </c>
      <c r="U9" s="134"/>
      <c r="V9" s="136" t="s">
        <v>43</v>
      </c>
      <c r="W9" s="112"/>
      <c r="X9" s="113"/>
      <c r="Y9" s="115"/>
      <c r="AB9" s="233"/>
      <c r="AC9" s="149" t="s">
        <v>44</v>
      </c>
      <c r="AD9" s="118"/>
    </row>
    <row r="10" spans="1:31" ht="45.75" customHeight="1" thickBot="1" x14ac:dyDescent="0.35">
      <c r="A10" s="183" t="s">
        <v>38</v>
      </c>
      <c r="B10" s="184" t="s">
        <v>45</v>
      </c>
      <c r="C10" s="185" t="s">
        <v>46</v>
      </c>
      <c r="D10" s="186" t="s">
        <v>6</v>
      </c>
      <c r="E10" s="187" t="s">
        <v>41</v>
      </c>
      <c r="F10" s="187" t="str">
        <f>VLOOKUP(C10,Sheet_2_HT!C:BK,52,FALSE)</f>
        <v>x</v>
      </c>
      <c r="G10" s="187" t="str">
        <f>VLOOKUP(C10,Sheet_2_HT!C:BK,53,FALSE)</f>
        <v>x</v>
      </c>
      <c r="H10" s="187" t="str">
        <f>VLOOKUP(C10,Sheet_2_HT!C:BK,54,FALSE)</f>
        <v>x</v>
      </c>
      <c r="I10" s="187" t="str">
        <f>VLOOKUP(C10,Sheet_2_HT!C:BK,55,FALSE)</f>
        <v>x</v>
      </c>
      <c r="J10" s="187" t="str">
        <f>VLOOKUP(C10,Sheet_2_HT!C:BK,56,FALSE)</f>
        <v>x</v>
      </c>
      <c r="K10" s="187" t="str">
        <f>VLOOKUP(C10,Sheet_2_HT!C:BK,57,FALSE)</f>
        <v>x</v>
      </c>
      <c r="L10" s="187" t="str">
        <f>VLOOKUP(C10,Sheet_2_HT!C:BK,58,FALSE)</f>
        <v>x</v>
      </c>
      <c r="M10" s="187" t="str">
        <f>VLOOKUP(C10,Sheet_2_HT!C:BK,59,FALSE)</f>
        <v>x</v>
      </c>
      <c r="N10" s="187" t="str">
        <f>VLOOKUP(C10,Sheet_2_HT!C:BK,60,FALSE)</f>
        <v>x</v>
      </c>
      <c r="O10" s="187" t="str">
        <f>VLOOKUP(C10,Sheet_2_HT!C:BK,61,FALSE)</f>
        <v>x</v>
      </c>
      <c r="P10" s="188">
        <v>22</v>
      </c>
      <c r="Q10" s="189" t="s">
        <v>47</v>
      </c>
      <c r="R10" s="184" t="s">
        <v>45</v>
      </c>
      <c r="S10" s="193" t="s">
        <v>46</v>
      </c>
      <c r="T10" s="192">
        <f t="shared" ref="T10:T73" si="0">IF(AND($U$4=TRIM(D10),OR(AND($U$5="&lt; 100 kW",E10="x"),AND($U$5="&gt;= 100 kW")),OR(AND(F10="x",F$8=$U$6),AND(G10="x",G$8=$U$6),AND(H10="x",H$8=$U$6),AND(I10="x",I$8=$U$6),AND(J10="x",J$8=$U$6),AND(K10="x",K$8=$U$6),AND(L10="x",L$8=$U$6),AND(M10="x",M$8=$U$6),AND(N10="x",N$8=$U$6),AND(O10="x",O$8=$U$6))),1,0)</f>
        <v>0</v>
      </c>
      <c r="U10" s="120"/>
      <c r="V10" s="136" t="s">
        <v>48</v>
      </c>
      <c r="W10" s="112" t="s">
        <v>41</v>
      </c>
      <c r="X10" s="113" t="s">
        <v>49</v>
      </c>
      <c r="Y10" s="115"/>
      <c r="AA10" t="s">
        <v>50</v>
      </c>
      <c r="AB10" s="233"/>
      <c r="AC10" s="151" t="s">
        <v>51</v>
      </c>
      <c r="AD10" s="118"/>
    </row>
    <row r="11" spans="1:31" ht="29.25" customHeight="1" thickBot="1" x14ac:dyDescent="0.35">
      <c r="A11" s="183" t="s">
        <v>52</v>
      </c>
      <c r="B11" s="184" t="s">
        <v>53</v>
      </c>
      <c r="C11" s="185" t="s">
        <v>54</v>
      </c>
      <c r="D11" s="186" t="s">
        <v>6</v>
      </c>
      <c r="E11" s="187"/>
      <c r="F11" s="187" t="str">
        <f>VLOOKUP(C11,Sheet_2_HT!C:BK,52,FALSE)</f>
        <v>x</v>
      </c>
      <c r="G11" s="187" t="str">
        <f>VLOOKUP(C11,Sheet_2_HT!C:BK,53,FALSE)</f>
        <v>x</v>
      </c>
      <c r="H11" s="187" t="str">
        <f>VLOOKUP(C11,Sheet_2_HT!C:BK,54,FALSE)</f>
        <v>x</v>
      </c>
      <c r="I11" s="187" t="str">
        <f>VLOOKUP(C11,Sheet_2_HT!C:BK,55,FALSE)</f>
        <v>x</v>
      </c>
      <c r="J11" s="187" t="str">
        <f>VLOOKUP(C11,Sheet_2_HT!C:BK,56,FALSE)</f>
        <v>x</v>
      </c>
      <c r="K11" s="187" t="str">
        <f>VLOOKUP(C11,Sheet_2_HT!C:BK,57,FALSE)</f>
        <v>x</v>
      </c>
      <c r="L11" s="187" t="str">
        <f>VLOOKUP(C11,Sheet_2_HT!C:BK,58,FALSE)</f>
        <v>x</v>
      </c>
      <c r="M11" s="187" t="str">
        <f>VLOOKUP(C11,Sheet_2_HT!C:BK,59,FALSE)</f>
        <v>x</v>
      </c>
      <c r="N11" s="187" t="str">
        <f>VLOOKUP(C11,Sheet_2_HT!C:BK,60,FALSE)</f>
        <v>x</v>
      </c>
      <c r="O11" s="187" t="str">
        <f>VLOOKUP(C11,Sheet_2_HT!C:BK,61,FALSE)</f>
        <v>x</v>
      </c>
      <c r="P11" s="188">
        <v>50</v>
      </c>
      <c r="Q11" s="189" t="s">
        <v>42</v>
      </c>
      <c r="R11" s="184" t="s">
        <v>53</v>
      </c>
      <c r="S11" s="193" t="s">
        <v>54</v>
      </c>
      <c r="T11" s="192">
        <f t="shared" si="0"/>
        <v>0</v>
      </c>
      <c r="U11" s="120"/>
      <c r="V11" s="135" t="s">
        <v>55</v>
      </c>
      <c r="W11" s="112"/>
      <c r="X11" s="113"/>
      <c r="Y11" s="115"/>
      <c r="AB11" s="233"/>
      <c r="AC11" s="149" t="s">
        <v>56</v>
      </c>
      <c r="AD11" s="118"/>
    </row>
    <row r="12" spans="1:31" ht="15.75" customHeight="1" thickBot="1" x14ac:dyDescent="0.35">
      <c r="A12" s="183"/>
      <c r="B12" s="184"/>
      <c r="C12" s="185" t="s">
        <v>57</v>
      </c>
      <c r="D12" s="186" t="s">
        <v>6</v>
      </c>
      <c r="E12" s="187"/>
      <c r="F12" s="187" t="str">
        <f>VLOOKUP(C12,Sheet_2_HT!C:BK,52,FALSE)</f>
        <v>x</v>
      </c>
      <c r="G12" s="187" t="str">
        <f>VLOOKUP(C12,Sheet_2_HT!C:BK,53,FALSE)</f>
        <v>x</v>
      </c>
      <c r="H12" s="187" t="str">
        <f>VLOOKUP(C12,Sheet_2_HT!C:BK,54,FALSE)</f>
        <v>x</v>
      </c>
      <c r="I12" s="187" t="str">
        <f>VLOOKUP(C12,Sheet_2_HT!C:BK,55,FALSE)</f>
        <v>x</v>
      </c>
      <c r="J12" s="187" t="str">
        <f>VLOOKUP(C12,Sheet_2_HT!C:BK,56,FALSE)</f>
        <v>x</v>
      </c>
      <c r="K12" s="187" t="str">
        <f>VLOOKUP(C12,Sheet_2_HT!C:BK,57,FALSE)</f>
        <v>x</v>
      </c>
      <c r="L12" s="187" t="str">
        <f>VLOOKUP(C12,Sheet_2_HT!C:BK,58,FALSE)</f>
        <v>x</v>
      </c>
      <c r="M12" s="187" t="str">
        <f>VLOOKUP(C12,Sheet_2_HT!C:BK,59,FALSE)</f>
        <v>x</v>
      </c>
      <c r="N12" s="187" t="str">
        <f>VLOOKUP(C12,Sheet_2_HT!C:BK,60,FALSE)</f>
        <v>x</v>
      </c>
      <c r="O12" s="187" t="str">
        <f>VLOOKUP(C12,Sheet_2_HT!C:BK,61,FALSE)</f>
        <v>x</v>
      </c>
      <c r="P12" s="184"/>
      <c r="Q12" s="189"/>
      <c r="R12" s="184"/>
      <c r="S12" s="193" t="s">
        <v>57</v>
      </c>
      <c r="T12" s="192">
        <f t="shared" si="0"/>
        <v>0</v>
      </c>
      <c r="U12" s="120"/>
      <c r="V12" s="136" t="s">
        <v>58</v>
      </c>
      <c r="W12" s="112"/>
      <c r="X12" s="113"/>
      <c r="Y12" s="115"/>
      <c r="AB12" s="233"/>
      <c r="AC12" s="149" t="s">
        <v>59</v>
      </c>
      <c r="AD12" s="118"/>
    </row>
    <row r="13" spans="1:31" ht="15.75" customHeight="1" thickBot="1" x14ac:dyDescent="0.35">
      <c r="A13" s="183" t="s">
        <v>38</v>
      </c>
      <c r="B13" s="184" t="s">
        <v>60</v>
      </c>
      <c r="C13" s="185" t="s">
        <v>61</v>
      </c>
      <c r="D13" s="186" t="s">
        <v>6</v>
      </c>
      <c r="E13" s="187"/>
      <c r="F13" s="187" t="str">
        <f>VLOOKUP(C13,Sheet_2_HT!C:BK,52,FALSE)</f>
        <v>x</v>
      </c>
      <c r="G13" s="187" t="str">
        <f>VLOOKUP(C13,Sheet_2_HT!C:BK,53,FALSE)</f>
        <v>x</v>
      </c>
      <c r="H13" s="187" t="str">
        <f>VLOOKUP(C13,Sheet_2_HT!C:BK,54,FALSE)</f>
        <v>x</v>
      </c>
      <c r="I13" s="187" t="str">
        <f>VLOOKUP(C13,Sheet_2_HT!C:BK,55,FALSE)</f>
        <v>x</v>
      </c>
      <c r="J13" s="187" t="str">
        <f>VLOOKUP(C13,Sheet_2_HT!C:BK,56,FALSE)</f>
        <v>x</v>
      </c>
      <c r="K13" s="187" t="str">
        <f>VLOOKUP(C13,Sheet_2_HT!C:BK,57,FALSE)</f>
        <v>x</v>
      </c>
      <c r="L13" s="187" t="str">
        <f>VLOOKUP(C13,Sheet_2_HT!C:BK,58,FALSE)</f>
        <v>x</v>
      </c>
      <c r="M13" s="187" t="str">
        <f>VLOOKUP(C13,Sheet_2_HT!C:BK,59,FALSE)</f>
        <v>x</v>
      </c>
      <c r="N13" s="187" t="str">
        <f>VLOOKUP(C13,Sheet_2_HT!C:BK,60,FALSE)</f>
        <v>x</v>
      </c>
      <c r="O13" s="187" t="str">
        <f>VLOOKUP(C13,Sheet_2_HT!C:BK,61,FALSE)</f>
        <v>x</v>
      </c>
      <c r="P13" s="188">
        <v>50</v>
      </c>
      <c r="Q13" s="189" t="s">
        <v>42</v>
      </c>
      <c r="R13" s="184" t="s">
        <v>60</v>
      </c>
      <c r="S13" s="193" t="s">
        <v>61</v>
      </c>
      <c r="T13" s="192">
        <f t="shared" si="0"/>
        <v>0</v>
      </c>
      <c r="U13" s="120"/>
      <c r="V13" s="135" t="s">
        <v>62</v>
      </c>
      <c r="W13" s="112"/>
      <c r="X13" s="113"/>
      <c r="Y13" s="115"/>
      <c r="AB13" s="233"/>
      <c r="AC13" s="149" t="s">
        <v>63</v>
      </c>
      <c r="AD13" s="118"/>
    </row>
    <row r="14" spans="1:31" ht="31.5" customHeight="1" thickBot="1" x14ac:dyDescent="0.35">
      <c r="A14" s="183" t="s">
        <v>38</v>
      </c>
      <c r="B14" s="184" t="s">
        <v>64</v>
      </c>
      <c r="C14" s="185" t="s">
        <v>65</v>
      </c>
      <c r="D14" s="186" t="s">
        <v>6</v>
      </c>
      <c r="E14" s="187"/>
      <c r="F14" s="187" t="str">
        <f>VLOOKUP(C14,Sheet_2_HT!C:BK,52,FALSE)</f>
        <v>x</v>
      </c>
      <c r="G14" s="187" t="str">
        <f>VLOOKUP(C14,Sheet_2_HT!C:BK,53,FALSE)</f>
        <v>x</v>
      </c>
      <c r="H14" s="187" t="str">
        <f>VLOOKUP(C14,Sheet_2_HT!C:BK,54,FALSE)</f>
        <v>x</v>
      </c>
      <c r="I14" s="187" t="str">
        <f>VLOOKUP(C14,Sheet_2_HT!C:BK,55,FALSE)</f>
        <v>x</v>
      </c>
      <c r="J14" s="187" t="str">
        <f>VLOOKUP(C14,Sheet_2_HT!C:BK,56,FALSE)</f>
        <v>x</v>
      </c>
      <c r="K14" s="187" t="str">
        <f>VLOOKUP(C14,Sheet_2_HT!C:BK,57,FALSE)</f>
        <v>x</v>
      </c>
      <c r="L14" s="187" t="str">
        <f>VLOOKUP(C14,Sheet_2_HT!C:BK,58,FALSE)</f>
        <v>x</v>
      </c>
      <c r="M14" s="187" t="str">
        <f>VLOOKUP(C14,Sheet_2_HT!C:BK,59,FALSE)</f>
        <v>x</v>
      </c>
      <c r="N14" s="187" t="str">
        <f>VLOOKUP(C14,Sheet_2_HT!C:BK,60,FALSE)</f>
        <v>x</v>
      </c>
      <c r="O14" s="187" t="str">
        <f>VLOOKUP(C14,Sheet_2_HT!C:BK,61,FALSE)</f>
        <v>x</v>
      </c>
      <c r="P14" s="188">
        <v>50</v>
      </c>
      <c r="Q14" s="189" t="s">
        <v>42</v>
      </c>
      <c r="R14" s="194" t="s">
        <v>64</v>
      </c>
      <c r="S14" s="193" t="s">
        <v>66</v>
      </c>
      <c r="T14" s="192">
        <f t="shared" si="0"/>
        <v>0</v>
      </c>
      <c r="U14" s="143"/>
      <c r="V14" s="135" t="s">
        <v>67</v>
      </c>
      <c r="W14" s="112"/>
      <c r="X14" s="113"/>
      <c r="Y14" s="115"/>
      <c r="AB14" s="233"/>
      <c r="AC14" s="150" t="s">
        <v>68</v>
      </c>
      <c r="AD14" s="118"/>
    </row>
    <row r="15" spans="1:31" ht="109.5" customHeight="1" x14ac:dyDescent="0.3">
      <c r="A15" s="195"/>
      <c r="B15" s="187"/>
      <c r="C15" s="196" t="s">
        <v>69</v>
      </c>
      <c r="D15" s="197" t="s">
        <v>70</v>
      </c>
      <c r="E15" s="187"/>
      <c r="F15" s="187" t="s">
        <v>41</v>
      </c>
      <c r="G15" s="187" t="s">
        <v>41</v>
      </c>
      <c r="H15" s="187" t="s">
        <v>41</v>
      </c>
      <c r="I15" s="187" t="s">
        <v>41</v>
      </c>
      <c r="J15" s="187" t="s">
        <v>41</v>
      </c>
      <c r="K15" s="187" t="s">
        <v>41</v>
      </c>
      <c r="L15" s="187" t="s">
        <v>41</v>
      </c>
      <c r="M15" s="187" t="s">
        <v>41</v>
      </c>
      <c r="N15" s="187" t="s">
        <v>41</v>
      </c>
      <c r="O15" s="187" t="s">
        <v>41</v>
      </c>
      <c r="P15" s="198"/>
      <c r="Q15" s="192"/>
      <c r="R15" s="199" t="s">
        <v>69</v>
      </c>
      <c r="S15" s="200" t="s">
        <v>69</v>
      </c>
      <c r="T15" s="192">
        <f t="shared" si="0"/>
        <v>1</v>
      </c>
      <c r="U15" s="120"/>
      <c r="V15" s="135" t="s">
        <v>71</v>
      </c>
      <c r="W15" s="112"/>
      <c r="X15" s="113"/>
      <c r="Y15" s="114"/>
      <c r="AB15" s="162"/>
      <c r="AC15" s="163"/>
      <c r="AD15" s="118"/>
    </row>
    <row r="16" spans="1:31" ht="27" customHeight="1" x14ac:dyDescent="0.3">
      <c r="A16" s="195" t="s">
        <v>72</v>
      </c>
      <c r="B16" s="187" t="s">
        <v>72</v>
      </c>
      <c r="C16" s="196" t="s">
        <v>72</v>
      </c>
      <c r="D16" s="197" t="s">
        <v>70</v>
      </c>
      <c r="E16" s="187"/>
      <c r="F16" s="187" t="str">
        <f>VLOOKUP(C16,Sheet_2_HT!C:BK,52,FALSE)</f>
        <v>x</v>
      </c>
      <c r="G16" s="187" t="str">
        <f>VLOOKUP(C16,Sheet_2_HT!C:BK,53,FALSE)</f>
        <v>x</v>
      </c>
      <c r="H16" s="187" t="str">
        <f>VLOOKUP(C16,Sheet_2_HT!C:BK,54,FALSE)</f>
        <v>x</v>
      </c>
      <c r="I16" s="187" t="str">
        <f>VLOOKUP(C16,Sheet_2_HT!C:BK,55,FALSE)</f>
        <v>x</v>
      </c>
      <c r="J16" s="187" t="str">
        <f>VLOOKUP(C16,Sheet_2_HT!C:BK,56,FALSE)</f>
        <v>x</v>
      </c>
      <c r="K16" s="187" t="str">
        <f>VLOOKUP(C16,Sheet_2_HT!C:BK,57,FALSE)</f>
        <v>x</v>
      </c>
      <c r="L16" s="187" t="str">
        <f>VLOOKUP(C16,Sheet_2_HT!C:BK,58,FALSE)</f>
        <v>x</v>
      </c>
      <c r="M16" s="187" t="str">
        <f>VLOOKUP(C16,Sheet_2_HT!C:BK,59,FALSE)</f>
        <v>x</v>
      </c>
      <c r="N16" s="187" t="str">
        <f>VLOOKUP(C16,Sheet_2_HT!C:BK,60,FALSE)</f>
        <v>x</v>
      </c>
      <c r="O16" s="187" t="str">
        <f>VLOOKUP(C16,Sheet_2_HT!C:BK,61,FALSE)</f>
        <v>x</v>
      </c>
      <c r="P16" s="198">
        <v>22</v>
      </c>
      <c r="Q16" s="192" t="s">
        <v>47</v>
      </c>
      <c r="R16" s="187" t="s">
        <v>72</v>
      </c>
      <c r="S16" s="200" t="s">
        <v>72</v>
      </c>
      <c r="T16" s="192">
        <f t="shared" si="0"/>
        <v>1</v>
      </c>
      <c r="U16" s="120"/>
      <c r="V16" s="137" t="s">
        <v>73</v>
      </c>
      <c r="W16" s="112" t="s">
        <v>41</v>
      </c>
      <c r="X16" s="113" t="s">
        <v>74</v>
      </c>
      <c r="Y16" s="114"/>
    </row>
    <row r="17" spans="1:29" ht="55.5" customHeight="1" x14ac:dyDescent="0.3">
      <c r="A17" s="183" t="s">
        <v>75</v>
      </c>
      <c r="B17" s="184" t="s">
        <v>76</v>
      </c>
      <c r="C17" s="185" t="s">
        <v>76</v>
      </c>
      <c r="D17" s="197" t="s">
        <v>70</v>
      </c>
      <c r="E17" s="187"/>
      <c r="F17" s="187" t="str">
        <f>VLOOKUP(C17,Sheet_2_HT!C:BK,52,FALSE)</f>
        <v>x</v>
      </c>
      <c r="G17" s="187" t="str">
        <f>VLOOKUP(C17,Sheet_2_HT!C:BK,53,FALSE)</f>
        <v>x</v>
      </c>
      <c r="H17" s="187"/>
      <c r="I17" s="187"/>
      <c r="J17" s="187"/>
      <c r="K17" s="187"/>
      <c r="L17" s="187"/>
      <c r="M17" s="187"/>
      <c r="N17" s="187"/>
      <c r="O17" s="187"/>
      <c r="P17" s="188">
        <v>22</v>
      </c>
      <c r="Q17" s="189" t="s">
        <v>47</v>
      </c>
      <c r="R17" s="184" t="s">
        <v>76</v>
      </c>
      <c r="S17" s="193" t="s">
        <v>76</v>
      </c>
      <c r="T17" s="192">
        <f t="shared" si="0"/>
        <v>1</v>
      </c>
      <c r="U17" s="120"/>
      <c r="V17" s="135" t="s">
        <v>77</v>
      </c>
      <c r="W17" s="112"/>
      <c r="X17" s="113"/>
      <c r="Y17" s="115"/>
      <c r="AB17" s="160"/>
      <c r="AC17" s="159"/>
    </row>
    <row r="18" spans="1:29" x14ac:dyDescent="0.3">
      <c r="A18" s="183" t="s">
        <v>78</v>
      </c>
      <c r="B18" s="184" t="s">
        <v>78</v>
      </c>
      <c r="C18" s="185" t="s">
        <v>79</v>
      </c>
      <c r="D18" s="197" t="s">
        <v>6</v>
      </c>
      <c r="E18" s="201" t="s">
        <v>41</v>
      </c>
      <c r="F18" s="201" t="str">
        <f>VLOOKUP(C18,Sheet_2_HT!C:BK,52,FALSE)</f>
        <v>x</v>
      </c>
      <c r="G18" s="201" t="str">
        <f>VLOOKUP(C18,Sheet_2_HT!C:BK,53,FALSE)</f>
        <v>x</v>
      </c>
      <c r="H18" s="201" t="str">
        <f>VLOOKUP(C18,Sheet_2_HT!C:BK,54,FALSE)</f>
        <v>x</v>
      </c>
      <c r="I18" s="201" t="str">
        <f>VLOOKUP(C18,Sheet_2_HT!C:BK,55,FALSE)</f>
        <v>x</v>
      </c>
      <c r="J18" s="201" t="str">
        <f>VLOOKUP(C18,Sheet_2_HT!C:BK,56,FALSE)</f>
        <v>x</v>
      </c>
      <c r="K18" s="201" t="str">
        <f>VLOOKUP(C18,Sheet_2_HT!C:BK,57,FALSE)</f>
        <v>x</v>
      </c>
      <c r="L18" s="201" t="str">
        <f>VLOOKUP(C18,Sheet_2_HT!C:BK,58,FALSE)</f>
        <v>x</v>
      </c>
      <c r="M18" s="201" t="str">
        <f>VLOOKUP(C18,Sheet_2_HT!C:BK,59,FALSE)</f>
        <v>x</v>
      </c>
      <c r="N18" s="201" t="str">
        <f>VLOOKUP(C18,Sheet_2_HT!C:BK,60,FALSE)</f>
        <v>x</v>
      </c>
      <c r="O18" s="201" t="str">
        <f>VLOOKUP(C18,Sheet_2_HT!C:BK,61,FALSE)</f>
        <v>x</v>
      </c>
      <c r="P18" s="202">
        <v>22</v>
      </c>
      <c r="Q18" s="203" t="s">
        <v>47</v>
      </c>
      <c r="R18" s="204" t="s">
        <v>78</v>
      </c>
      <c r="S18" s="193" t="s">
        <v>79</v>
      </c>
      <c r="T18" s="192">
        <f t="shared" si="0"/>
        <v>0</v>
      </c>
      <c r="U18" s="153"/>
      <c r="V18" s="135" t="s">
        <v>80</v>
      </c>
      <c r="W18" s="112"/>
      <c r="X18" s="113"/>
      <c r="Y18" s="115"/>
      <c r="AB18" s="159"/>
      <c r="AC18" s="164"/>
    </row>
    <row r="19" spans="1:29" ht="33" customHeight="1" x14ac:dyDescent="0.3">
      <c r="A19" s="183" t="s">
        <v>81</v>
      </c>
      <c r="B19" s="184" t="s">
        <v>82</v>
      </c>
      <c r="C19" s="185" t="s">
        <v>83</v>
      </c>
      <c r="D19" s="186" t="s">
        <v>6</v>
      </c>
      <c r="E19" s="187"/>
      <c r="F19" s="187" t="str">
        <f>VLOOKUP(C19,Sheet_2_HT!C:BK,52,FALSE)</f>
        <v>x</v>
      </c>
      <c r="G19" s="187" t="str">
        <f>VLOOKUP(C19,Sheet_2_HT!C:BK,53,FALSE)</f>
        <v>x</v>
      </c>
      <c r="H19" s="187" t="str">
        <f>VLOOKUP(C19,Sheet_2_HT!C:BK,54,FALSE)</f>
        <v>x</v>
      </c>
      <c r="I19" s="187" t="str">
        <f>VLOOKUP(C19,Sheet_2_HT!C:BK,55,FALSE)</f>
        <v>x</v>
      </c>
      <c r="J19" s="187" t="str">
        <f>VLOOKUP(C19,Sheet_2_HT!C:BK,56,FALSE)</f>
        <v>x</v>
      </c>
      <c r="K19" s="187" t="str">
        <f>VLOOKUP(C19,Sheet_2_HT!C:BK,57,FALSE)</f>
        <v>x</v>
      </c>
      <c r="L19" s="187" t="str">
        <f>VLOOKUP(C19,Sheet_2_HT!C:BK,58,FALSE)</f>
        <v>x</v>
      </c>
      <c r="M19" s="187" t="str">
        <f>VLOOKUP(C19,Sheet_2_HT!C:BK,59,FALSE)</f>
        <v>x</v>
      </c>
      <c r="N19" s="187" t="str">
        <f>VLOOKUP(C19,Sheet_2_HT!C:BK,60,FALSE)</f>
        <v>x</v>
      </c>
      <c r="O19" s="187" t="str">
        <f>VLOOKUP(C19,Sheet_2_HT!C:BK,61,FALSE)</f>
        <v>x</v>
      </c>
      <c r="P19" s="188">
        <v>22</v>
      </c>
      <c r="Q19" s="189" t="s">
        <v>47</v>
      </c>
      <c r="R19" s="184" t="s">
        <v>82</v>
      </c>
      <c r="S19" s="193" t="s">
        <v>83</v>
      </c>
      <c r="T19" s="192">
        <f t="shared" si="0"/>
        <v>0</v>
      </c>
      <c r="U19" s="120"/>
      <c r="V19" s="136" t="s">
        <v>84</v>
      </c>
      <c r="W19" s="112"/>
      <c r="X19" s="113"/>
      <c r="Y19" s="115"/>
      <c r="AB19" s="159"/>
      <c r="AC19" s="165"/>
    </row>
    <row r="20" spans="1:29" ht="41.25" customHeight="1" x14ac:dyDescent="0.3">
      <c r="A20" s="183" t="s">
        <v>85</v>
      </c>
      <c r="B20" s="184" t="s">
        <v>86</v>
      </c>
      <c r="C20" s="185" t="s">
        <v>87</v>
      </c>
      <c r="D20" s="197" t="s">
        <v>70</v>
      </c>
      <c r="E20" s="187"/>
      <c r="F20" s="187" t="str">
        <f>VLOOKUP(C20,Sheet_2_HT!C:BK,52,FALSE)</f>
        <v>x</v>
      </c>
      <c r="G20" s="187" t="str">
        <f>VLOOKUP(C20,Sheet_2_HT!C:BK,53,FALSE)</f>
        <v>x</v>
      </c>
      <c r="H20" s="187" t="str">
        <f>VLOOKUP(C20,Sheet_2_HT!C:BK,54,FALSE)</f>
        <v>x</v>
      </c>
      <c r="I20" s="187" t="str">
        <f>VLOOKUP(C20,Sheet_2_HT!C:BK,55,FALSE)</f>
        <v>x</v>
      </c>
      <c r="J20" s="187" t="str">
        <f>VLOOKUP(C20,Sheet_2_HT!C:BK,56,FALSE)</f>
        <v>x</v>
      </c>
      <c r="K20" s="187" t="str">
        <f>VLOOKUP(C20,Sheet_2_HT!C:BK,57,FALSE)</f>
        <v>x</v>
      </c>
      <c r="L20" s="187" t="str">
        <f>VLOOKUP(C20,Sheet_2_HT!C:BK,58,FALSE)</f>
        <v>x</v>
      </c>
      <c r="M20" s="187" t="str">
        <f>VLOOKUP(C20,Sheet_2_HT!C:BK,59,FALSE)</f>
        <v>x</v>
      </c>
      <c r="N20" s="187" t="str">
        <f>VLOOKUP(C20,Sheet_2_HT!C:BK,60,FALSE)</f>
        <v>x</v>
      </c>
      <c r="O20" s="187" t="str">
        <f>VLOOKUP(C20,Sheet_2_HT!C:BK,61,FALSE)</f>
        <v>x</v>
      </c>
      <c r="P20" s="188">
        <v>22</v>
      </c>
      <c r="Q20" s="189" t="s">
        <v>47</v>
      </c>
      <c r="R20" s="184" t="s">
        <v>86</v>
      </c>
      <c r="S20" s="193" t="s">
        <v>87</v>
      </c>
      <c r="T20" s="192">
        <f t="shared" si="0"/>
        <v>1</v>
      </c>
      <c r="U20" s="120"/>
      <c r="V20" s="135" t="s">
        <v>88</v>
      </c>
      <c r="W20" s="112"/>
      <c r="X20" s="113"/>
      <c r="Y20" s="115"/>
      <c r="AA20" s="144"/>
      <c r="AB20" s="166"/>
      <c r="AC20" s="164"/>
    </row>
    <row r="21" spans="1:29" ht="30" customHeight="1" x14ac:dyDescent="0.3">
      <c r="A21" s="183"/>
      <c r="B21" s="184"/>
      <c r="C21" s="185" t="s">
        <v>89</v>
      </c>
      <c r="D21" s="205" t="s">
        <v>6</v>
      </c>
      <c r="E21" s="201"/>
      <c r="F21" s="187" t="str">
        <f>VLOOKUP(C21,Sheet_2_HT!C:BK,52,FALSE)</f>
        <v>x</v>
      </c>
      <c r="G21" s="187" t="str">
        <f>VLOOKUP(C21,Sheet_2_HT!C:BK,53,FALSE)</f>
        <v>x</v>
      </c>
      <c r="H21" s="187" t="str">
        <f>VLOOKUP(C21,Sheet_2_HT!C:BK,54,FALSE)</f>
        <v>x</v>
      </c>
      <c r="I21" s="187" t="str">
        <f>VLOOKUP(C21,Sheet_2_HT!C:BK,55,FALSE)</f>
        <v>x</v>
      </c>
      <c r="J21" s="187" t="str">
        <f>VLOOKUP(C21,Sheet_2_HT!C:BK,56,FALSE)</f>
        <v>x</v>
      </c>
      <c r="K21" s="187" t="str">
        <f>VLOOKUP(C21,Sheet_2_HT!C:BK,57,FALSE)</f>
        <v>x</v>
      </c>
      <c r="L21" s="187" t="str">
        <f>VLOOKUP(C21,Sheet_2_HT!C:BK,58,FALSE)</f>
        <v>x</v>
      </c>
      <c r="M21" s="187" t="str">
        <f>VLOOKUP(C21,Sheet_2_HT!C:BK,59,FALSE)</f>
        <v>x</v>
      </c>
      <c r="N21" s="187" t="str">
        <f>VLOOKUP(C21,Sheet_2_HT!C:BK,60,FALSE)</f>
        <v>x</v>
      </c>
      <c r="O21" s="187" t="str">
        <f>VLOOKUP(C21,Sheet_2_HT!C:BK,61,FALSE)</f>
        <v>x</v>
      </c>
      <c r="P21" s="184"/>
      <c r="Q21" s="189"/>
      <c r="R21" s="206"/>
      <c r="S21" s="207" t="s">
        <v>90</v>
      </c>
      <c r="T21" s="192">
        <f t="shared" si="0"/>
        <v>0</v>
      </c>
      <c r="U21" s="120"/>
      <c r="V21" s="145" t="s">
        <v>91</v>
      </c>
      <c r="W21" s="112"/>
      <c r="X21" s="113"/>
      <c r="Y21" s="115"/>
      <c r="AA21" s="144"/>
    </row>
    <row r="22" spans="1:29" x14ac:dyDescent="0.3">
      <c r="A22" s="183"/>
      <c r="B22" s="184"/>
      <c r="C22" s="185" t="s">
        <v>92</v>
      </c>
      <c r="D22" s="205" t="s">
        <v>6</v>
      </c>
      <c r="E22" s="201"/>
      <c r="F22" s="187" t="str">
        <f>VLOOKUP(C22,Sheet_2_HT!C:BK,52,FALSE)</f>
        <v>x</v>
      </c>
      <c r="G22" s="187" t="str">
        <f>VLOOKUP(C22,Sheet_2_HT!C:BK,53,FALSE)</f>
        <v>x</v>
      </c>
      <c r="H22" s="187" t="str">
        <f>VLOOKUP(C22,Sheet_2_HT!C:BK,54,FALSE)</f>
        <v>x</v>
      </c>
      <c r="I22" s="187" t="str">
        <f>VLOOKUP(C22,Sheet_2_HT!C:BK,55,FALSE)</f>
        <v>x</v>
      </c>
      <c r="J22" s="187" t="str">
        <f>VLOOKUP(C22,Sheet_2_HT!C:BK,56,FALSE)</f>
        <v>x</v>
      </c>
      <c r="K22" s="187" t="str">
        <f>VLOOKUP(C22,Sheet_2_HT!C:BK,57,FALSE)</f>
        <v>x</v>
      </c>
      <c r="L22" s="187" t="str">
        <f>VLOOKUP(C22,Sheet_2_HT!C:BK,58,FALSE)</f>
        <v>x</v>
      </c>
      <c r="M22" s="187" t="str">
        <f>VLOOKUP(C22,Sheet_2_HT!C:BK,59,FALSE)</f>
        <v>x</v>
      </c>
      <c r="N22" s="187" t="str">
        <f>VLOOKUP(C22,Sheet_2_HT!C:BK,60,FALSE)</f>
        <v>x</v>
      </c>
      <c r="O22" s="187" t="str">
        <f>VLOOKUP(C22,Sheet_2_HT!C:BK,61,FALSE)</f>
        <v>x</v>
      </c>
      <c r="P22" s="184"/>
      <c r="Q22" s="189"/>
      <c r="R22" s="206"/>
      <c r="S22" s="208" t="s">
        <v>92</v>
      </c>
      <c r="T22" s="192">
        <f t="shared" si="0"/>
        <v>0</v>
      </c>
      <c r="U22" s="120"/>
      <c r="V22" s="138" t="s">
        <v>93</v>
      </c>
      <c r="W22" s="112"/>
      <c r="X22" s="113"/>
      <c r="Y22" s="115"/>
    </row>
    <row r="23" spans="1:29" x14ac:dyDescent="0.3">
      <c r="A23" s="183" t="s">
        <v>94</v>
      </c>
      <c r="B23" s="184" t="s">
        <v>95</v>
      </c>
      <c r="C23" s="185" t="s">
        <v>95</v>
      </c>
      <c r="D23" s="186" t="s">
        <v>6</v>
      </c>
      <c r="E23" s="187"/>
      <c r="F23" s="187" t="str">
        <f>VLOOKUP(C23,Sheet_2_HT!C:BK,52,FALSE)</f>
        <v>x</v>
      </c>
      <c r="G23" s="187" t="str">
        <f>VLOOKUP(C23,Sheet_2_HT!C:BK,53,FALSE)</f>
        <v>x</v>
      </c>
      <c r="H23" s="187" t="str">
        <f>VLOOKUP(C23,Sheet_2_HT!C:BK,54,FALSE)</f>
        <v>x</v>
      </c>
      <c r="I23" s="187" t="str">
        <f>VLOOKUP(C23,Sheet_2_HT!C:BK,55,FALSE)</f>
        <v>x</v>
      </c>
      <c r="J23" s="187" t="str">
        <f>VLOOKUP(C23,Sheet_2_HT!C:BK,56,FALSE)</f>
        <v>x</v>
      </c>
      <c r="K23" s="187" t="str">
        <f>VLOOKUP(C23,Sheet_2_HT!C:BK,57,FALSE)</f>
        <v>x</v>
      </c>
      <c r="L23" s="187" t="str">
        <f>VLOOKUP(C23,Sheet_2_HT!C:BK,58,FALSE)</f>
        <v>x</v>
      </c>
      <c r="M23" s="187" t="str">
        <f>VLOOKUP(C23,Sheet_2_HT!C:BK,59,FALSE)</f>
        <v>x</v>
      </c>
      <c r="N23" s="187" t="str">
        <f>VLOOKUP(C23,Sheet_2_HT!C:BK,60,FALSE)</f>
        <v>x</v>
      </c>
      <c r="O23" s="187" t="str">
        <f>VLOOKUP(C23,Sheet_2_HT!C:BK,61,FALSE)</f>
        <v>x</v>
      </c>
      <c r="P23" s="188">
        <v>50</v>
      </c>
      <c r="Q23" s="189" t="s">
        <v>42</v>
      </c>
      <c r="R23" s="184" t="s">
        <v>95</v>
      </c>
      <c r="S23" s="193" t="s">
        <v>95</v>
      </c>
      <c r="T23" s="192">
        <f t="shared" si="0"/>
        <v>0</v>
      </c>
      <c r="U23" s="120"/>
      <c r="V23" s="137" t="s">
        <v>96</v>
      </c>
      <c r="W23" s="112"/>
      <c r="X23" s="113"/>
      <c r="Y23" s="115"/>
    </row>
    <row r="24" spans="1:29" ht="29.25" customHeight="1" x14ac:dyDescent="0.3">
      <c r="A24" s="183"/>
      <c r="B24" s="184"/>
      <c r="C24" s="185" t="s">
        <v>97</v>
      </c>
      <c r="D24" s="186" t="s">
        <v>70</v>
      </c>
      <c r="E24" s="187"/>
      <c r="F24" s="187" t="str">
        <f>VLOOKUP(C24,Sheet_2_HT!C:BK,52,FALSE)</f>
        <v>x</v>
      </c>
      <c r="G24" s="187" t="str">
        <f>VLOOKUP(C24,Sheet_2_HT!C:BK,53,FALSE)</f>
        <v>x</v>
      </c>
      <c r="H24" s="187" t="str">
        <f>VLOOKUP(C24,Sheet_2_HT!C:BK,54,FALSE)</f>
        <v>x</v>
      </c>
      <c r="I24" s="187" t="str">
        <f>VLOOKUP(C24,Sheet_2_HT!C:BK,55,FALSE)</f>
        <v>x</v>
      </c>
      <c r="J24" s="187" t="str">
        <f>VLOOKUP(C24,Sheet_2_HT!C:BK,56,FALSE)</f>
        <v>x</v>
      </c>
      <c r="K24" s="187" t="str">
        <f>VLOOKUP(C24,Sheet_2_HT!C:BK,57,FALSE)</f>
        <v>x</v>
      </c>
      <c r="L24" s="187" t="str">
        <f>VLOOKUP(C24,Sheet_2_HT!C:BK,58,FALSE)</f>
        <v>x</v>
      </c>
      <c r="M24" s="187" t="str">
        <f>VLOOKUP(C24,Sheet_2_HT!C:BK,59,FALSE)</f>
        <v>x</v>
      </c>
      <c r="N24" s="187" t="str">
        <f>VLOOKUP(C24,Sheet_2_HT!C:BK,60,FALSE)</f>
        <v>x</v>
      </c>
      <c r="O24" s="187" t="str">
        <f>VLOOKUP(C24,Sheet_2_HT!C:BK,61,FALSE)</f>
        <v>x</v>
      </c>
      <c r="P24" s="184"/>
      <c r="Q24" s="189"/>
      <c r="R24" s="184"/>
      <c r="S24" s="193" t="s">
        <v>98</v>
      </c>
      <c r="T24" s="192">
        <f t="shared" si="0"/>
        <v>1</v>
      </c>
      <c r="U24" s="120"/>
      <c r="V24" s="136" t="s">
        <v>99</v>
      </c>
      <c r="W24" s="112"/>
      <c r="X24" s="113"/>
      <c r="Y24" s="115"/>
      <c r="AA24" s="144"/>
      <c r="AB24" s="144"/>
    </row>
    <row r="25" spans="1:29" x14ac:dyDescent="0.3">
      <c r="A25" s="183" t="s">
        <v>100</v>
      </c>
      <c r="B25" s="184" t="s">
        <v>101</v>
      </c>
      <c r="C25" s="185" t="s">
        <v>102</v>
      </c>
      <c r="D25" s="186" t="s">
        <v>6</v>
      </c>
      <c r="E25" s="187"/>
      <c r="F25" s="187" t="str">
        <f>VLOOKUP(C25,Sheet_2_HT!C:BK,52,FALSE)</f>
        <v>x</v>
      </c>
      <c r="G25" s="187" t="str">
        <f>VLOOKUP(C25,Sheet_2_HT!C:BK,53,FALSE)</f>
        <v>x</v>
      </c>
      <c r="H25" s="187" t="str">
        <f>VLOOKUP(C25,Sheet_2_HT!C:BK,54,FALSE)</f>
        <v>x</v>
      </c>
      <c r="I25" s="187" t="str">
        <f>VLOOKUP(C25,Sheet_2_HT!C:BK,55,FALSE)</f>
        <v>x</v>
      </c>
      <c r="J25" s="187" t="str">
        <f>VLOOKUP(C25,Sheet_2_HT!C:BK,56,FALSE)</f>
        <v>x</v>
      </c>
      <c r="K25" s="187" t="str">
        <f>VLOOKUP(C25,Sheet_2_HT!C:BK,57,FALSE)</f>
        <v>x</v>
      </c>
      <c r="L25" s="187" t="str">
        <f>VLOOKUP(C25,Sheet_2_HT!C:BK,58,FALSE)</f>
        <v>x</v>
      </c>
      <c r="M25" s="187" t="str">
        <f>VLOOKUP(C25,Sheet_2_HT!C:BK,59,FALSE)</f>
        <v>x</v>
      </c>
      <c r="N25" s="187" t="str">
        <f>VLOOKUP(C25,Sheet_2_HT!C:BK,60,FALSE)</f>
        <v>x</v>
      </c>
      <c r="O25" s="187" t="str">
        <f>VLOOKUP(C25,Sheet_2_HT!C:BK,61,FALSE)</f>
        <v>x</v>
      </c>
      <c r="P25" s="188">
        <v>22</v>
      </c>
      <c r="Q25" s="189" t="s">
        <v>47</v>
      </c>
      <c r="R25" s="184" t="s">
        <v>101</v>
      </c>
      <c r="S25" s="193" t="s">
        <v>102</v>
      </c>
      <c r="T25" s="192">
        <f t="shared" si="0"/>
        <v>0</v>
      </c>
      <c r="U25" s="120"/>
      <c r="V25" s="136" t="s">
        <v>103</v>
      </c>
      <c r="W25" s="112" t="s">
        <v>41</v>
      </c>
      <c r="X25" s="113" t="s">
        <v>104</v>
      </c>
      <c r="Y25" s="115"/>
    </row>
    <row r="26" spans="1:29" x14ac:dyDescent="0.3">
      <c r="A26" s="183" t="s">
        <v>100</v>
      </c>
      <c r="B26" s="184" t="s">
        <v>105</v>
      </c>
      <c r="C26" s="185" t="s">
        <v>106</v>
      </c>
      <c r="D26" s="186" t="s">
        <v>6</v>
      </c>
      <c r="E26" s="187"/>
      <c r="F26" s="187" t="str">
        <f>VLOOKUP(C26,Sheet_2_HT!C:BK,52,FALSE)</f>
        <v>x</v>
      </c>
      <c r="G26" s="187" t="str">
        <f>VLOOKUP(C26,Sheet_2_HT!C:BK,53,FALSE)</f>
        <v>x</v>
      </c>
      <c r="H26" s="187" t="str">
        <f>VLOOKUP(C26,Sheet_2_HT!C:BK,54,FALSE)</f>
        <v>x</v>
      </c>
      <c r="I26" s="187" t="str">
        <f>VLOOKUP(C26,Sheet_2_HT!C:BK,55,FALSE)</f>
        <v>x</v>
      </c>
      <c r="J26" s="187" t="str">
        <f>VLOOKUP(C26,Sheet_2_HT!C:BK,56,FALSE)</f>
        <v>x</v>
      </c>
      <c r="K26" s="187" t="str">
        <f>VLOOKUP(C26,Sheet_2_HT!C:BK,57,FALSE)</f>
        <v>x</v>
      </c>
      <c r="L26" s="187" t="str">
        <f>VLOOKUP(C26,Sheet_2_HT!C:BK,58,FALSE)</f>
        <v>x</v>
      </c>
      <c r="M26" s="187" t="str">
        <f>VLOOKUP(C26,Sheet_2_HT!C:BK,59,FALSE)</f>
        <v>x</v>
      </c>
      <c r="N26" s="187" t="str">
        <f>VLOOKUP(C26,Sheet_2_HT!C:BK,60,FALSE)</f>
        <v>x</v>
      </c>
      <c r="O26" s="187" t="str">
        <f>VLOOKUP(C26,Sheet_2_HT!C:BK,61,FALSE)</f>
        <v>x</v>
      </c>
      <c r="P26" s="188">
        <v>22</v>
      </c>
      <c r="Q26" s="189" t="s">
        <v>47</v>
      </c>
      <c r="R26" s="184" t="s">
        <v>105</v>
      </c>
      <c r="S26" s="193" t="s">
        <v>107</v>
      </c>
      <c r="T26" s="192">
        <f t="shared" si="0"/>
        <v>0</v>
      </c>
      <c r="U26" s="120"/>
      <c r="V26" s="136" t="s">
        <v>108</v>
      </c>
      <c r="W26" s="112"/>
      <c r="X26" s="113"/>
      <c r="Y26" s="115"/>
      <c r="AA26" s="144" t="s">
        <v>50</v>
      </c>
    </row>
    <row r="27" spans="1:29" x14ac:dyDescent="0.3">
      <c r="A27" s="183" t="s">
        <v>100</v>
      </c>
      <c r="B27" s="184" t="s">
        <v>109</v>
      </c>
      <c r="C27" s="185" t="s">
        <v>110</v>
      </c>
      <c r="D27" s="186" t="s">
        <v>6</v>
      </c>
      <c r="E27" s="187"/>
      <c r="F27" s="187" t="str">
        <f>VLOOKUP(C27,Sheet_2_HT!C:BK,52,FALSE)</f>
        <v>x</v>
      </c>
      <c r="G27" s="187" t="str">
        <f>VLOOKUP(C27,Sheet_2_HT!C:BK,53,FALSE)</f>
        <v>x</v>
      </c>
      <c r="H27" s="187" t="str">
        <f>VLOOKUP(C27,Sheet_2_HT!C:BK,54,FALSE)</f>
        <v>x</v>
      </c>
      <c r="I27" s="187" t="str">
        <f>VLOOKUP(C27,Sheet_2_HT!C:BK,55,FALSE)</f>
        <v>x</v>
      </c>
      <c r="J27" s="187" t="str">
        <f>VLOOKUP(C27,Sheet_2_HT!C:BK,56,FALSE)</f>
        <v>x</v>
      </c>
      <c r="K27" s="187" t="str">
        <f>VLOOKUP(C27,Sheet_2_HT!C:BK,57,FALSE)</f>
        <v>x</v>
      </c>
      <c r="L27" s="187" t="str">
        <f>VLOOKUP(C27,Sheet_2_HT!C:BK,58,FALSE)</f>
        <v>x</v>
      </c>
      <c r="M27" s="187" t="str">
        <f>VLOOKUP(C27,Sheet_2_HT!C:BK,59,FALSE)</f>
        <v>x</v>
      </c>
      <c r="N27" s="187" t="str">
        <f>VLOOKUP(C27,Sheet_2_HT!C:BK,60,FALSE)</f>
        <v>x</v>
      </c>
      <c r="O27" s="187" t="str">
        <f>VLOOKUP(C27,Sheet_2_HT!C:BK,61,FALSE)</f>
        <v>x</v>
      </c>
      <c r="P27" s="188">
        <v>22</v>
      </c>
      <c r="Q27" s="189" t="s">
        <v>47</v>
      </c>
      <c r="R27" s="184" t="s">
        <v>109</v>
      </c>
      <c r="S27" s="193" t="s">
        <v>110</v>
      </c>
      <c r="T27" s="192">
        <f t="shared" si="0"/>
        <v>0</v>
      </c>
      <c r="U27" s="120"/>
      <c r="V27" s="135" t="s">
        <v>111</v>
      </c>
      <c r="W27" s="112"/>
      <c r="X27" s="113"/>
      <c r="Y27" s="115"/>
    </row>
    <row r="28" spans="1:29" x14ac:dyDescent="0.3">
      <c r="A28" s="183" t="s">
        <v>112</v>
      </c>
      <c r="B28" s="184" t="s">
        <v>113</v>
      </c>
      <c r="C28" s="185" t="s">
        <v>114</v>
      </c>
      <c r="D28" s="186" t="s">
        <v>6</v>
      </c>
      <c r="E28" s="187"/>
      <c r="F28" s="187" t="str">
        <f>VLOOKUP(C28,Sheet_2_HT!C:BK,52,FALSE)</f>
        <v>x</v>
      </c>
      <c r="G28" s="187" t="str">
        <f>VLOOKUP(C28,Sheet_2_HT!C:BK,53,FALSE)</f>
        <v>x</v>
      </c>
      <c r="H28" s="187" t="str">
        <f>VLOOKUP(C28,Sheet_2_HT!C:BK,54,FALSE)</f>
        <v>x</v>
      </c>
      <c r="I28" s="187" t="str">
        <f>VLOOKUP(C28,Sheet_2_HT!C:BK,55,FALSE)</f>
        <v>x</v>
      </c>
      <c r="J28" s="187" t="str">
        <f>VLOOKUP(C28,Sheet_2_HT!C:BK,56,FALSE)</f>
        <v>x</v>
      </c>
      <c r="K28" s="187" t="str">
        <f>VLOOKUP(C28,Sheet_2_HT!C:BK,57,FALSE)</f>
        <v>x</v>
      </c>
      <c r="L28" s="187" t="str">
        <f>VLOOKUP(C28,Sheet_2_HT!C:BK,58,FALSE)</f>
        <v>x</v>
      </c>
      <c r="M28" s="187" t="str">
        <f>VLOOKUP(C28,Sheet_2_HT!C:BK,59,FALSE)</f>
        <v>x</v>
      </c>
      <c r="N28" s="187" t="str">
        <f>VLOOKUP(C28,Sheet_2_HT!C:BK,60,FALSE)</f>
        <v>x</v>
      </c>
      <c r="O28" s="187" t="str">
        <f>VLOOKUP(C28,Sheet_2_HT!C:BK,61,FALSE)</f>
        <v>x</v>
      </c>
      <c r="P28" s="188">
        <v>22</v>
      </c>
      <c r="Q28" s="189" t="s">
        <v>47</v>
      </c>
      <c r="R28" s="184" t="s">
        <v>113</v>
      </c>
      <c r="S28" s="193" t="s">
        <v>114</v>
      </c>
      <c r="T28" s="192">
        <f t="shared" si="0"/>
        <v>0</v>
      </c>
      <c r="U28" s="120"/>
      <c r="V28" s="137" t="s">
        <v>115</v>
      </c>
      <c r="W28" s="112" t="s">
        <v>41</v>
      </c>
      <c r="X28" s="113" t="s">
        <v>116</v>
      </c>
      <c r="Y28" s="115"/>
    </row>
    <row r="29" spans="1:29" x14ac:dyDescent="0.3">
      <c r="A29" s="183" t="s">
        <v>38</v>
      </c>
      <c r="B29" s="184" t="s">
        <v>117</v>
      </c>
      <c r="C29" s="185" t="s">
        <v>118</v>
      </c>
      <c r="D29" s="186" t="s">
        <v>6</v>
      </c>
      <c r="E29" s="187"/>
      <c r="F29" s="187" t="str">
        <f>VLOOKUP(C29,Sheet_2_HT!C:BK,52,FALSE)</f>
        <v>x</v>
      </c>
      <c r="G29" s="187" t="str">
        <f>VLOOKUP(C29,Sheet_2_HT!C:BK,53,FALSE)</f>
        <v>x</v>
      </c>
      <c r="H29" s="187" t="str">
        <f>VLOOKUP(C29,Sheet_2_HT!C:BK,54,FALSE)</f>
        <v>x</v>
      </c>
      <c r="I29" s="187" t="str">
        <f>VLOOKUP(C29,Sheet_2_HT!C:BK,55,FALSE)</f>
        <v>x</v>
      </c>
      <c r="J29" s="187" t="str">
        <f>VLOOKUP(C29,Sheet_2_HT!C:BK,56,FALSE)</f>
        <v>x</v>
      </c>
      <c r="K29" s="187" t="str">
        <f>VLOOKUP(C29,Sheet_2_HT!C:BK,57,FALSE)</f>
        <v>x</v>
      </c>
      <c r="L29" s="187" t="str">
        <f>VLOOKUP(C29,Sheet_2_HT!C:BK,58,FALSE)</f>
        <v>x</v>
      </c>
      <c r="M29" s="187" t="str">
        <f>VLOOKUP(C29,Sheet_2_HT!C:BK,59,FALSE)</f>
        <v>x</v>
      </c>
      <c r="N29" s="187" t="str">
        <f>VLOOKUP(C29,Sheet_2_HT!C:BK,60,FALSE)</f>
        <v>x</v>
      </c>
      <c r="O29" s="187" t="str">
        <f>VLOOKUP(C29,Sheet_2_HT!C:BK,61,FALSE)</f>
        <v>x</v>
      </c>
      <c r="P29" s="188">
        <v>22</v>
      </c>
      <c r="Q29" s="189" t="s">
        <v>47</v>
      </c>
      <c r="R29" s="184" t="s">
        <v>117</v>
      </c>
      <c r="S29" s="193" t="s">
        <v>117</v>
      </c>
      <c r="T29" s="192">
        <f t="shared" si="0"/>
        <v>0</v>
      </c>
      <c r="U29" s="120"/>
      <c r="V29" s="137" t="s">
        <v>119</v>
      </c>
      <c r="W29" s="112"/>
      <c r="X29" s="113"/>
      <c r="Y29" s="115"/>
    </row>
    <row r="30" spans="1:29" x14ac:dyDescent="0.3">
      <c r="A30" s="183" t="s">
        <v>38</v>
      </c>
      <c r="B30" s="184" t="s">
        <v>120</v>
      </c>
      <c r="C30" s="185" t="s">
        <v>118</v>
      </c>
      <c r="D30" s="186" t="s">
        <v>6</v>
      </c>
      <c r="E30" s="187"/>
      <c r="F30" s="187" t="str">
        <f>VLOOKUP(C30,Sheet_2_HT!C:BK,52,FALSE)</f>
        <v>x</v>
      </c>
      <c r="G30" s="187" t="str">
        <f>VLOOKUP(C30,Sheet_2_HT!C:BK,53,FALSE)</f>
        <v>x</v>
      </c>
      <c r="H30" s="187" t="str">
        <f>VLOOKUP(C30,Sheet_2_HT!C:BK,54,FALSE)</f>
        <v>x</v>
      </c>
      <c r="I30" s="187" t="str">
        <f>VLOOKUP(C30,Sheet_2_HT!C:BK,55,FALSE)</f>
        <v>x</v>
      </c>
      <c r="J30" s="187" t="str">
        <f>VLOOKUP(C30,Sheet_2_HT!C:BK,56,FALSE)</f>
        <v>x</v>
      </c>
      <c r="K30" s="187" t="str">
        <f>VLOOKUP(C30,Sheet_2_HT!C:BK,57,FALSE)</f>
        <v>x</v>
      </c>
      <c r="L30" s="187" t="str">
        <f>VLOOKUP(C30,Sheet_2_HT!C:BK,58,FALSE)</f>
        <v>x</v>
      </c>
      <c r="M30" s="187" t="str">
        <f>VLOOKUP(C30,Sheet_2_HT!C:BK,59,FALSE)</f>
        <v>x</v>
      </c>
      <c r="N30" s="187" t="str">
        <f>VLOOKUP(C30,Sheet_2_HT!C:BK,60,FALSE)</f>
        <v>x</v>
      </c>
      <c r="O30" s="187" t="str">
        <f>VLOOKUP(C30,Sheet_2_HT!C:BK,61,FALSE)</f>
        <v>x</v>
      </c>
      <c r="P30" s="188">
        <v>128</v>
      </c>
      <c r="Q30" s="189" t="s">
        <v>42</v>
      </c>
      <c r="R30" s="184" t="s">
        <v>120</v>
      </c>
      <c r="S30" s="193" t="s">
        <v>121</v>
      </c>
      <c r="T30" s="192">
        <f t="shared" si="0"/>
        <v>0</v>
      </c>
      <c r="U30" s="120"/>
      <c r="V30" s="137" t="s">
        <v>119</v>
      </c>
      <c r="W30" s="112"/>
      <c r="X30" s="113"/>
      <c r="Y30" s="115"/>
    </row>
    <row r="31" spans="1:29" x14ac:dyDescent="0.3">
      <c r="A31" s="183" t="s">
        <v>38</v>
      </c>
      <c r="B31" s="184" t="s">
        <v>122</v>
      </c>
      <c r="C31" s="185" t="s">
        <v>118</v>
      </c>
      <c r="D31" s="186" t="s">
        <v>6</v>
      </c>
      <c r="E31" s="187"/>
      <c r="F31" s="187" t="str">
        <f>VLOOKUP(C31,Sheet_2_HT!C:BK,52,FALSE)</f>
        <v>x</v>
      </c>
      <c r="G31" s="187" t="str">
        <f>VLOOKUP(C31,Sheet_2_HT!C:BK,53,FALSE)</f>
        <v>x</v>
      </c>
      <c r="H31" s="187" t="str">
        <f>VLOOKUP(C31,Sheet_2_HT!C:BK,54,FALSE)</f>
        <v>x</v>
      </c>
      <c r="I31" s="187" t="str">
        <f>VLOOKUP(C31,Sheet_2_HT!C:BK,55,FALSE)</f>
        <v>x</v>
      </c>
      <c r="J31" s="187" t="str">
        <f>VLOOKUP(C31,Sheet_2_HT!C:BK,56,FALSE)</f>
        <v>x</v>
      </c>
      <c r="K31" s="187" t="str">
        <f>VLOOKUP(C31,Sheet_2_HT!C:BK,57,FALSE)</f>
        <v>x</v>
      </c>
      <c r="L31" s="187" t="str">
        <f>VLOOKUP(C31,Sheet_2_HT!C:BK,58,FALSE)</f>
        <v>x</v>
      </c>
      <c r="M31" s="187" t="str">
        <f>VLOOKUP(C31,Sheet_2_HT!C:BK,59,FALSE)</f>
        <v>x</v>
      </c>
      <c r="N31" s="187" t="str">
        <f>VLOOKUP(C31,Sheet_2_HT!C:BK,60,FALSE)</f>
        <v>x</v>
      </c>
      <c r="O31" s="187" t="str">
        <f>VLOOKUP(C31,Sheet_2_HT!C:BK,61,FALSE)</f>
        <v>x</v>
      </c>
      <c r="P31" s="188">
        <v>100</v>
      </c>
      <c r="Q31" s="189" t="s">
        <v>42</v>
      </c>
      <c r="R31" s="184" t="s">
        <v>122</v>
      </c>
      <c r="S31" s="193" t="s">
        <v>122</v>
      </c>
      <c r="T31" s="192">
        <f t="shared" si="0"/>
        <v>0</v>
      </c>
      <c r="U31" s="120"/>
      <c r="V31" s="137" t="s">
        <v>119</v>
      </c>
      <c r="W31" s="112"/>
      <c r="X31" s="113"/>
      <c r="Y31" s="115"/>
    </row>
    <row r="32" spans="1:29" x14ac:dyDescent="0.3">
      <c r="A32" s="183" t="s">
        <v>38</v>
      </c>
      <c r="B32" s="184" t="s">
        <v>123</v>
      </c>
      <c r="C32" s="185" t="s">
        <v>118</v>
      </c>
      <c r="D32" s="186" t="s">
        <v>6</v>
      </c>
      <c r="E32" s="187"/>
      <c r="F32" s="187" t="str">
        <f>VLOOKUP(C32,Sheet_2_HT!C:BK,52,FALSE)</f>
        <v>x</v>
      </c>
      <c r="G32" s="187" t="str">
        <f>VLOOKUP(C32,Sheet_2_HT!C:BK,53,FALSE)</f>
        <v>x</v>
      </c>
      <c r="H32" s="187" t="str">
        <f>VLOOKUP(C32,Sheet_2_HT!C:BK,54,FALSE)</f>
        <v>x</v>
      </c>
      <c r="I32" s="187" t="str">
        <f>VLOOKUP(C32,Sheet_2_HT!C:BK,55,FALSE)</f>
        <v>x</v>
      </c>
      <c r="J32" s="187" t="str">
        <f>VLOOKUP(C32,Sheet_2_HT!C:BK,56,FALSE)</f>
        <v>x</v>
      </c>
      <c r="K32" s="187" t="str">
        <f>VLOOKUP(C32,Sheet_2_HT!C:BK,57,FALSE)</f>
        <v>x</v>
      </c>
      <c r="L32" s="187" t="str">
        <f>VLOOKUP(C32,Sheet_2_HT!C:BK,58,FALSE)</f>
        <v>x</v>
      </c>
      <c r="M32" s="187" t="str">
        <f>VLOOKUP(C32,Sheet_2_HT!C:BK,59,FALSE)</f>
        <v>x</v>
      </c>
      <c r="N32" s="187" t="str">
        <f>VLOOKUP(C32,Sheet_2_HT!C:BK,60,FALSE)</f>
        <v>x</v>
      </c>
      <c r="O32" s="187" t="str">
        <f>VLOOKUP(C32,Sheet_2_HT!C:BK,61,FALSE)</f>
        <v>x</v>
      </c>
      <c r="P32" s="188">
        <v>5</v>
      </c>
      <c r="Q32" s="189" t="s">
        <v>42</v>
      </c>
      <c r="R32" s="184" t="s">
        <v>123</v>
      </c>
      <c r="S32" s="193" t="s">
        <v>123</v>
      </c>
      <c r="T32" s="192">
        <f t="shared" si="0"/>
        <v>0</v>
      </c>
      <c r="U32" s="120"/>
      <c r="V32" s="137" t="s">
        <v>119</v>
      </c>
      <c r="W32" s="112"/>
      <c r="X32" s="113"/>
      <c r="Y32" s="115"/>
    </row>
    <row r="33" spans="1:29" x14ac:dyDescent="0.3">
      <c r="A33" s="183" t="s">
        <v>38</v>
      </c>
      <c r="B33" s="184" t="s">
        <v>124</v>
      </c>
      <c r="C33" s="185" t="s">
        <v>118</v>
      </c>
      <c r="D33" s="186" t="s">
        <v>6</v>
      </c>
      <c r="E33" s="187"/>
      <c r="F33" s="187" t="str">
        <f>VLOOKUP(C33,Sheet_2_HT!C:BK,52,FALSE)</f>
        <v>x</v>
      </c>
      <c r="G33" s="187" t="str">
        <f>VLOOKUP(C33,Sheet_2_HT!C:BK,53,FALSE)</f>
        <v>x</v>
      </c>
      <c r="H33" s="187" t="str">
        <f>VLOOKUP(C33,Sheet_2_HT!C:BK,54,FALSE)</f>
        <v>x</v>
      </c>
      <c r="I33" s="187" t="str">
        <f>VLOOKUP(C33,Sheet_2_HT!C:BK,55,FALSE)</f>
        <v>x</v>
      </c>
      <c r="J33" s="187" t="str">
        <f>VLOOKUP(C33,Sheet_2_HT!C:BK,56,FALSE)</f>
        <v>x</v>
      </c>
      <c r="K33" s="187" t="str">
        <f>VLOOKUP(C33,Sheet_2_HT!C:BK,57,FALSE)</f>
        <v>x</v>
      </c>
      <c r="L33" s="187" t="str">
        <f>VLOOKUP(C33,Sheet_2_HT!C:BK,58,FALSE)</f>
        <v>x</v>
      </c>
      <c r="M33" s="187" t="str">
        <f>VLOOKUP(C33,Sheet_2_HT!C:BK,59,FALSE)</f>
        <v>x</v>
      </c>
      <c r="N33" s="187" t="str">
        <f>VLOOKUP(C33,Sheet_2_HT!C:BK,60,FALSE)</f>
        <v>x</v>
      </c>
      <c r="O33" s="187" t="str">
        <f>VLOOKUP(C33,Sheet_2_HT!C:BK,61,FALSE)</f>
        <v>x</v>
      </c>
      <c r="P33" s="188">
        <v>100</v>
      </c>
      <c r="Q33" s="189" t="s">
        <v>42</v>
      </c>
      <c r="R33" s="184" t="s">
        <v>124</v>
      </c>
      <c r="S33" s="193" t="s">
        <v>124</v>
      </c>
      <c r="T33" s="192">
        <f t="shared" si="0"/>
        <v>0</v>
      </c>
      <c r="U33" s="120"/>
      <c r="V33" s="137" t="s">
        <v>119</v>
      </c>
      <c r="W33" s="112"/>
      <c r="X33" s="113"/>
      <c r="Y33" s="115"/>
    </row>
    <row r="34" spans="1:29" x14ac:dyDescent="0.3">
      <c r="A34" s="183" t="s">
        <v>38</v>
      </c>
      <c r="B34" s="184" t="s">
        <v>125</v>
      </c>
      <c r="C34" s="185" t="s">
        <v>118</v>
      </c>
      <c r="D34" s="186" t="s">
        <v>6</v>
      </c>
      <c r="E34" s="187"/>
      <c r="F34" s="187" t="str">
        <f>VLOOKUP(C34,Sheet_2_HT!C:BK,52,FALSE)</f>
        <v>x</v>
      </c>
      <c r="G34" s="187" t="str">
        <f>VLOOKUP(C34,Sheet_2_HT!C:BK,53,FALSE)</f>
        <v>x</v>
      </c>
      <c r="H34" s="187" t="str">
        <f>VLOOKUP(C34,Sheet_2_HT!C:BK,54,FALSE)</f>
        <v>x</v>
      </c>
      <c r="I34" s="187" t="str">
        <f>VLOOKUP(C34,Sheet_2_HT!C:BK,55,FALSE)</f>
        <v>x</v>
      </c>
      <c r="J34" s="187" t="str">
        <f>VLOOKUP(C34,Sheet_2_HT!C:BK,56,FALSE)</f>
        <v>x</v>
      </c>
      <c r="K34" s="187" t="str">
        <f>VLOOKUP(C34,Sheet_2_HT!C:BK,57,FALSE)</f>
        <v>x</v>
      </c>
      <c r="L34" s="187" t="str">
        <f>VLOOKUP(C34,Sheet_2_HT!C:BK,58,FALSE)</f>
        <v>x</v>
      </c>
      <c r="M34" s="187" t="str">
        <f>VLOOKUP(C34,Sheet_2_HT!C:BK,59,FALSE)</f>
        <v>x</v>
      </c>
      <c r="N34" s="187" t="str">
        <f>VLOOKUP(C34,Sheet_2_HT!C:BK,60,FALSE)</f>
        <v>x</v>
      </c>
      <c r="O34" s="187" t="str">
        <f>VLOOKUP(C34,Sheet_2_HT!C:BK,61,FALSE)</f>
        <v>x</v>
      </c>
      <c r="P34" s="188">
        <v>50</v>
      </c>
      <c r="Q34" s="189" t="s">
        <v>42</v>
      </c>
      <c r="R34" s="184" t="s">
        <v>125</v>
      </c>
      <c r="S34" s="193" t="s">
        <v>125</v>
      </c>
      <c r="T34" s="192">
        <f t="shared" si="0"/>
        <v>0</v>
      </c>
      <c r="U34" s="120"/>
      <c r="V34" s="137" t="s">
        <v>119</v>
      </c>
      <c r="W34" s="112"/>
      <c r="X34" s="113"/>
      <c r="Y34" s="115"/>
    </row>
    <row r="35" spans="1:29" x14ac:dyDescent="0.3">
      <c r="A35" s="183" t="s">
        <v>38</v>
      </c>
      <c r="B35" s="184" t="s">
        <v>126</v>
      </c>
      <c r="C35" s="185" t="s">
        <v>118</v>
      </c>
      <c r="D35" s="186" t="s">
        <v>6</v>
      </c>
      <c r="E35" s="187"/>
      <c r="F35" s="187" t="str">
        <f>VLOOKUP(C35,Sheet_2_HT!C:BK,52,FALSE)</f>
        <v>x</v>
      </c>
      <c r="G35" s="187" t="str">
        <f>VLOOKUP(C35,Sheet_2_HT!C:BK,53,FALSE)</f>
        <v>x</v>
      </c>
      <c r="H35" s="187" t="str">
        <f>VLOOKUP(C35,Sheet_2_HT!C:BK,54,FALSE)</f>
        <v>x</v>
      </c>
      <c r="I35" s="187" t="str">
        <f>VLOOKUP(C35,Sheet_2_HT!C:BK,55,FALSE)</f>
        <v>x</v>
      </c>
      <c r="J35" s="187" t="str">
        <f>VLOOKUP(C35,Sheet_2_HT!C:BK,56,FALSE)</f>
        <v>x</v>
      </c>
      <c r="K35" s="187" t="str">
        <f>VLOOKUP(C35,Sheet_2_HT!C:BK,57,FALSE)</f>
        <v>x</v>
      </c>
      <c r="L35" s="187" t="str">
        <f>VLOOKUP(C35,Sheet_2_HT!C:BK,58,FALSE)</f>
        <v>x</v>
      </c>
      <c r="M35" s="187" t="str">
        <f>VLOOKUP(C35,Sheet_2_HT!C:BK,59,FALSE)</f>
        <v>x</v>
      </c>
      <c r="N35" s="187" t="str">
        <f>VLOOKUP(C35,Sheet_2_HT!C:BK,60,FALSE)</f>
        <v>x</v>
      </c>
      <c r="O35" s="187" t="str">
        <f>VLOOKUP(C35,Sheet_2_HT!C:BK,61,FALSE)</f>
        <v>x</v>
      </c>
      <c r="P35" s="188">
        <v>70</v>
      </c>
      <c r="Q35" s="189" t="s">
        <v>42</v>
      </c>
      <c r="R35" s="184" t="s">
        <v>126</v>
      </c>
      <c r="S35" s="193" t="s">
        <v>126</v>
      </c>
      <c r="T35" s="192">
        <f t="shared" si="0"/>
        <v>0</v>
      </c>
      <c r="U35" s="120"/>
      <c r="V35" s="137" t="s">
        <v>119</v>
      </c>
      <c r="W35" s="112"/>
      <c r="X35" s="113"/>
      <c r="Y35" s="115"/>
    </row>
    <row r="36" spans="1:29" x14ac:dyDescent="0.3">
      <c r="A36" s="183" t="s">
        <v>38</v>
      </c>
      <c r="B36" s="184" t="s">
        <v>127</v>
      </c>
      <c r="C36" s="185" t="s">
        <v>118</v>
      </c>
      <c r="D36" s="186" t="s">
        <v>6</v>
      </c>
      <c r="E36" s="187"/>
      <c r="F36" s="187" t="str">
        <f>VLOOKUP(C36,Sheet_2_HT!C:BK,52,FALSE)</f>
        <v>x</v>
      </c>
      <c r="G36" s="187" t="str">
        <f>VLOOKUP(C36,Sheet_2_HT!C:BK,53,FALSE)</f>
        <v>x</v>
      </c>
      <c r="H36" s="187" t="str">
        <f>VLOOKUP(C36,Sheet_2_HT!C:BK,54,FALSE)</f>
        <v>x</v>
      </c>
      <c r="I36" s="187" t="str">
        <f>VLOOKUP(C36,Sheet_2_HT!C:BK,55,FALSE)</f>
        <v>x</v>
      </c>
      <c r="J36" s="187" t="str">
        <f>VLOOKUP(C36,Sheet_2_HT!C:BK,56,FALSE)</f>
        <v>x</v>
      </c>
      <c r="K36" s="187" t="str">
        <f>VLOOKUP(C36,Sheet_2_HT!C:BK,57,FALSE)</f>
        <v>x</v>
      </c>
      <c r="L36" s="187" t="str">
        <f>VLOOKUP(C36,Sheet_2_HT!C:BK,58,FALSE)</f>
        <v>x</v>
      </c>
      <c r="M36" s="187" t="str">
        <f>VLOOKUP(C36,Sheet_2_HT!C:BK,59,FALSE)</f>
        <v>x</v>
      </c>
      <c r="N36" s="187" t="str">
        <f>VLOOKUP(C36,Sheet_2_HT!C:BK,60,FALSE)</f>
        <v>x</v>
      </c>
      <c r="O36" s="187" t="str">
        <f>VLOOKUP(C36,Sheet_2_HT!C:BK,61,FALSE)</f>
        <v>x</v>
      </c>
      <c r="P36" s="188">
        <v>22</v>
      </c>
      <c r="Q36" s="189" t="s">
        <v>47</v>
      </c>
      <c r="R36" s="194" t="s">
        <v>128</v>
      </c>
      <c r="S36" s="193" t="s">
        <v>128</v>
      </c>
      <c r="T36" s="192">
        <f t="shared" si="0"/>
        <v>0</v>
      </c>
      <c r="U36" s="120"/>
      <c r="V36" s="137" t="s">
        <v>119</v>
      </c>
      <c r="W36" s="112"/>
      <c r="X36" s="113"/>
      <c r="Y36" s="115"/>
    </row>
    <row r="37" spans="1:29" x14ac:dyDescent="0.3">
      <c r="A37" s="183" t="s">
        <v>38</v>
      </c>
      <c r="B37" s="184" t="s">
        <v>129</v>
      </c>
      <c r="C37" s="185" t="s">
        <v>118</v>
      </c>
      <c r="D37" s="186" t="s">
        <v>6</v>
      </c>
      <c r="E37" s="187"/>
      <c r="F37" s="187" t="str">
        <f>VLOOKUP(C37,Sheet_2_HT!C:BK,52,FALSE)</f>
        <v>x</v>
      </c>
      <c r="G37" s="187" t="str">
        <f>VLOOKUP(C37,Sheet_2_HT!C:BK,53,FALSE)</f>
        <v>x</v>
      </c>
      <c r="H37" s="187" t="str">
        <f>VLOOKUP(C37,Sheet_2_HT!C:BK,54,FALSE)</f>
        <v>x</v>
      </c>
      <c r="I37" s="187" t="str">
        <f>VLOOKUP(C37,Sheet_2_HT!C:BK,55,FALSE)</f>
        <v>x</v>
      </c>
      <c r="J37" s="187" t="str">
        <f>VLOOKUP(C37,Sheet_2_HT!C:BK,56,FALSE)</f>
        <v>x</v>
      </c>
      <c r="K37" s="187" t="str">
        <f>VLOOKUP(C37,Sheet_2_HT!C:BK,57,FALSE)</f>
        <v>x</v>
      </c>
      <c r="L37" s="187" t="str">
        <f>VLOOKUP(C37,Sheet_2_HT!C:BK,58,FALSE)</f>
        <v>x</v>
      </c>
      <c r="M37" s="187" t="str">
        <f>VLOOKUP(C37,Sheet_2_HT!C:BK,59,FALSE)</f>
        <v>x</v>
      </c>
      <c r="N37" s="187" t="str">
        <f>VLOOKUP(C37,Sheet_2_HT!C:BK,60,FALSE)</f>
        <v>x</v>
      </c>
      <c r="O37" s="187" t="str">
        <f>VLOOKUP(C37,Sheet_2_HT!C:BK,61,FALSE)</f>
        <v>x</v>
      </c>
      <c r="P37" s="188">
        <v>50</v>
      </c>
      <c r="Q37" s="189" t="s">
        <v>42</v>
      </c>
      <c r="R37" s="184" t="s">
        <v>129</v>
      </c>
      <c r="S37" s="193" t="s">
        <v>129</v>
      </c>
      <c r="T37" s="192">
        <f t="shared" si="0"/>
        <v>0</v>
      </c>
      <c r="U37" s="120"/>
      <c r="V37" s="137" t="s">
        <v>119</v>
      </c>
      <c r="W37" s="112"/>
      <c r="X37" s="113"/>
      <c r="Y37" s="115"/>
    </row>
    <row r="38" spans="1:29" ht="52.5" customHeight="1" x14ac:dyDescent="0.3">
      <c r="A38" s="183"/>
      <c r="B38" s="184"/>
      <c r="C38" s="185" t="s">
        <v>130</v>
      </c>
      <c r="D38" s="186" t="s">
        <v>6</v>
      </c>
      <c r="E38" s="187" t="s">
        <v>41</v>
      </c>
      <c r="F38" s="187" t="str">
        <f>VLOOKUP(C38,Sheet_2_HT!C:BK,52,FALSE)</f>
        <v>x</v>
      </c>
      <c r="G38" s="187" t="str">
        <f>VLOOKUP(C38,Sheet_2_HT!C:BK,53,FALSE)</f>
        <v>x</v>
      </c>
      <c r="H38" s="187" t="str">
        <f>VLOOKUP(C38,Sheet_2_HT!C:BK,54,FALSE)</f>
        <v>x</v>
      </c>
      <c r="I38" s="187" t="str">
        <f>VLOOKUP(C38,Sheet_2_HT!C:BK,55,FALSE)</f>
        <v>x</v>
      </c>
      <c r="J38" s="187" t="str">
        <f>VLOOKUP(C38,Sheet_2_HT!C:BK,56,FALSE)</f>
        <v>x</v>
      </c>
      <c r="K38" s="187" t="str">
        <f>VLOOKUP(C38,Sheet_2_HT!C:BK,57,FALSE)</f>
        <v>x</v>
      </c>
      <c r="L38" s="187" t="str">
        <f>VLOOKUP(C38,Sheet_2_HT!C:BK,58,FALSE)</f>
        <v>x</v>
      </c>
      <c r="M38" s="187" t="str">
        <f>VLOOKUP(C38,Sheet_2_HT!C:BK,59,FALSE)</f>
        <v>x</v>
      </c>
      <c r="N38" s="187" t="str">
        <f>VLOOKUP(C38,Sheet_2_HT!C:BK,60,FALSE)</f>
        <v>x</v>
      </c>
      <c r="O38" s="187" t="str">
        <f>VLOOKUP(C38,Sheet_2_HT!C:BK,61,FALSE)</f>
        <v>x</v>
      </c>
      <c r="P38" s="184"/>
      <c r="Q38" s="189"/>
      <c r="R38" s="184"/>
      <c r="S38" s="193" t="s">
        <v>130</v>
      </c>
      <c r="T38" s="192">
        <f t="shared" si="0"/>
        <v>0</v>
      </c>
      <c r="U38" s="120"/>
      <c r="V38" s="137" t="s">
        <v>131</v>
      </c>
      <c r="W38" s="112"/>
      <c r="X38" s="113"/>
      <c r="Y38" s="115"/>
      <c r="AA38" s="144"/>
      <c r="AB38" s="144"/>
      <c r="AC38" s="144"/>
    </row>
    <row r="39" spans="1:29" ht="39.6" x14ac:dyDescent="0.3">
      <c r="A39" s="183" t="s">
        <v>38</v>
      </c>
      <c r="B39" s="184" t="s">
        <v>132</v>
      </c>
      <c r="C39" s="185" t="s">
        <v>133</v>
      </c>
      <c r="D39" s="186" t="s">
        <v>6</v>
      </c>
      <c r="E39" s="187"/>
      <c r="F39" s="187" t="str">
        <f>VLOOKUP(C39,Sheet_2_HT!C:BK,52,FALSE)</f>
        <v>x</v>
      </c>
      <c r="G39" s="187" t="str">
        <f>VLOOKUP(C39,Sheet_2_HT!C:BK,53,FALSE)</f>
        <v>x</v>
      </c>
      <c r="H39" s="187" t="str">
        <f>VLOOKUP(C39,Sheet_2_HT!C:BK,54,FALSE)</f>
        <v>x</v>
      </c>
      <c r="I39" s="187" t="str">
        <f>VLOOKUP(C39,Sheet_2_HT!C:BK,55,FALSE)</f>
        <v>x</v>
      </c>
      <c r="J39" s="187" t="str">
        <f>VLOOKUP(C39,Sheet_2_HT!C:BK,56,FALSE)</f>
        <v>x</v>
      </c>
      <c r="K39" s="187" t="str">
        <f>VLOOKUP(C39,Sheet_2_HT!C:BK,57,FALSE)</f>
        <v>x</v>
      </c>
      <c r="L39" s="187" t="str">
        <f>VLOOKUP(C39,Sheet_2_HT!C:BK,58,FALSE)</f>
        <v>x</v>
      </c>
      <c r="M39" s="187" t="str">
        <f>VLOOKUP(C39,Sheet_2_HT!C:BK,59,FALSE)</f>
        <v>x</v>
      </c>
      <c r="N39" s="187" t="str">
        <f>VLOOKUP(C39,Sheet_2_HT!C:BK,60,FALSE)</f>
        <v>x</v>
      </c>
      <c r="O39" s="187" t="str">
        <f>VLOOKUP(C39,Sheet_2_HT!C:BK,61,FALSE)</f>
        <v>x</v>
      </c>
      <c r="P39" s="188">
        <v>7</v>
      </c>
      <c r="Q39" s="189" t="s">
        <v>134</v>
      </c>
      <c r="R39" s="194" t="s">
        <v>132</v>
      </c>
      <c r="S39" s="193" t="s">
        <v>133</v>
      </c>
      <c r="T39" s="192">
        <f t="shared" si="0"/>
        <v>0</v>
      </c>
      <c r="U39" s="120"/>
      <c r="V39" s="135" t="s">
        <v>135</v>
      </c>
      <c r="W39" s="112"/>
      <c r="X39" s="113"/>
      <c r="Y39" s="115"/>
      <c r="AA39" t="s">
        <v>50</v>
      </c>
    </row>
    <row r="40" spans="1:29" ht="62.25" customHeight="1" x14ac:dyDescent="0.3">
      <c r="A40" s="183" t="s">
        <v>52</v>
      </c>
      <c r="B40" s="184" t="s">
        <v>136</v>
      </c>
      <c r="C40" s="185" t="s">
        <v>137</v>
      </c>
      <c r="D40" s="186" t="s">
        <v>6</v>
      </c>
      <c r="E40" s="187"/>
      <c r="F40" s="187" t="str">
        <f>VLOOKUP(C40,Sheet_2_HT!C:BK,52,FALSE)</f>
        <v>x</v>
      </c>
      <c r="G40" s="187" t="str">
        <f>VLOOKUP(C40,Sheet_2_HT!C:BK,53,FALSE)</f>
        <v>x</v>
      </c>
      <c r="H40" s="187" t="str">
        <f>VLOOKUP(C40,Sheet_2_HT!C:BK,54,FALSE)</f>
        <v>x</v>
      </c>
      <c r="I40" s="187" t="str">
        <f>VLOOKUP(C40,Sheet_2_HT!C:BK,55,FALSE)</f>
        <v>x</v>
      </c>
      <c r="J40" s="187" t="str">
        <f>VLOOKUP(C40,Sheet_2_HT!C:BK,56,FALSE)</f>
        <v>x</v>
      </c>
      <c r="K40" s="187" t="str">
        <f>VLOOKUP(C40,Sheet_2_HT!C:BK,57,FALSE)</f>
        <v>x</v>
      </c>
      <c r="L40" s="187" t="str">
        <f>VLOOKUP(C40,Sheet_2_HT!C:BK,58,FALSE)</f>
        <v>x</v>
      </c>
      <c r="M40" s="187" t="str">
        <f>VLOOKUP(C40,Sheet_2_HT!C:BK,59,FALSE)</f>
        <v>x</v>
      </c>
      <c r="N40" s="187" t="str">
        <f>VLOOKUP(C40,Sheet_2_HT!C:BK,60,FALSE)</f>
        <v>x</v>
      </c>
      <c r="O40" s="187" t="str">
        <f>VLOOKUP(C40,Sheet_2_HT!C:BK,61,FALSE)</f>
        <v>x</v>
      </c>
      <c r="P40" s="188">
        <v>7</v>
      </c>
      <c r="Q40" s="189" t="s">
        <v>134</v>
      </c>
      <c r="R40" s="184" t="s">
        <v>136</v>
      </c>
      <c r="S40" s="193" t="s">
        <v>137</v>
      </c>
      <c r="T40" s="192">
        <f t="shared" si="0"/>
        <v>0</v>
      </c>
      <c r="U40" s="120"/>
      <c r="V40" s="136" t="s">
        <v>138</v>
      </c>
      <c r="W40" s="112"/>
      <c r="X40" s="113"/>
      <c r="Y40" s="115"/>
      <c r="AA40" t="s">
        <v>50</v>
      </c>
    </row>
    <row r="41" spans="1:29" ht="42.75" customHeight="1" x14ac:dyDescent="0.3">
      <c r="A41" s="183" t="s">
        <v>52</v>
      </c>
      <c r="B41" s="184" t="s">
        <v>139</v>
      </c>
      <c r="C41" s="185" t="s">
        <v>140</v>
      </c>
      <c r="D41" s="197" t="s">
        <v>70</v>
      </c>
      <c r="E41" s="187"/>
      <c r="F41" s="187" t="str">
        <f>VLOOKUP(C41,Sheet_2_HT!C:BK,52,FALSE)</f>
        <v>x</v>
      </c>
      <c r="G41" s="187" t="str">
        <f>VLOOKUP(C41,Sheet_2_HT!C:BK,53,FALSE)</f>
        <v>x</v>
      </c>
      <c r="H41" s="187" t="str">
        <f>VLOOKUP(C41,Sheet_2_HT!C:BK,54,FALSE)</f>
        <v>x</v>
      </c>
      <c r="I41" s="187" t="str">
        <f>VLOOKUP(C41,Sheet_2_HT!C:BK,55,FALSE)</f>
        <v>x</v>
      </c>
      <c r="J41" s="187" t="str">
        <f>VLOOKUP(C41,Sheet_2_HT!C:BK,56,FALSE)</f>
        <v>x</v>
      </c>
      <c r="K41" s="187" t="str">
        <f>VLOOKUP(C41,Sheet_2_HT!C:BK,57,FALSE)</f>
        <v>x</v>
      </c>
      <c r="L41" s="187" t="str">
        <f>VLOOKUP(C41,Sheet_2_HT!C:BK,58,FALSE)</f>
        <v>x</v>
      </c>
      <c r="M41" s="187" t="str">
        <f>VLOOKUP(C41,Sheet_2_HT!C:BK,59,FALSE)</f>
        <v>x</v>
      </c>
      <c r="N41" s="187" t="str">
        <f>VLOOKUP(C41,Sheet_2_HT!C:BK,60,FALSE)</f>
        <v>x</v>
      </c>
      <c r="O41" s="187" t="str">
        <f>VLOOKUP(C41,Sheet_2_HT!C:BK,61,FALSE)</f>
        <v>x</v>
      </c>
      <c r="P41" s="188">
        <v>7</v>
      </c>
      <c r="Q41" s="189" t="s">
        <v>134</v>
      </c>
      <c r="R41" s="184" t="s">
        <v>139</v>
      </c>
      <c r="S41" s="193" t="s">
        <v>140</v>
      </c>
      <c r="T41" s="192">
        <f t="shared" si="0"/>
        <v>1</v>
      </c>
      <c r="U41" s="120"/>
      <c r="V41" s="136" t="s">
        <v>141</v>
      </c>
      <c r="W41" s="112"/>
      <c r="X41" s="113"/>
      <c r="Y41" s="115"/>
    </row>
    <row r="42" spans="1:29" ht="73.5" customHeight="1" x14ac:dyDescent="0.3">
      <c r="A42" s="183" t="s">
        <v>142</v>
      </c>
      <c r="B42" s="184" t="s">
        <v>143</v>
      </c>
      <c r="C42" s="185" t="s">
        <v>144</v>
      </c>
      <c r="D42" s="197" t="s">
        <v>70</v>
      </c>
      <c r="E42" s="187"/>
      <c r="F42" s="187" t="str">
        <f>VLOOKUP(C42,Sheet_2_HT!C:BK,52,FALSE)</f>
        <v>x</v>
      </c>
      <c r="G42" s="187" t="str">
        <f>VLOOKUP(C42,Sheet_2_HT!C:BK,53,FALSE)</f>
        <v>x</v>
      </c>
      <c r="H42" s="187" t="str">
        <f>VLOOKUP(C42,Sheet_2_HT!C:BK,54,FALSE)</f>
        <v>x</v>
      </c>
      <c r="I42" s="187" t="str">
        <f>VLOOKUP(C42,Sheet_2_HT!C:BK,55,FALSE)</f>
        <v>x</v>
      </c>
      <c r="J42" s="187" t="str">
        <f>VLOOKUP(C42,Sheet_2_HT!C:BK,56,FALSE)</f>
        <v>x</v>
      </c>
      <c r="K42" s="187" t="str">
        <f>VLOOKUP(C42,Sheet_2_HT!C:BK,57,FALSE)</f>
        <v>x</v>
      </c>
      <c r="L42" s="187" t="str">
        <f>VLOOKUP(C42,Sheet_2_HT!C:BK,58,FALSE)</f>
        <v>x</v>
      </c>
      <c r="M42" s="187" t="str">
        <f>VLOOKUP(C42,Sheet_2_HT!C:BK,59,FALSE)</f>
        <v>x</v>
      </c>
      <c r="N42" s="187" t="str">
        <f>VLOOKUP(C42,Sheet_2_HT!C:BK,60,FALSE)</f>
        <v>x</v>
      </c>
      <c r="O42" s="187" t="str">
        <f>VLOOKUP(C42,Sheet_2_HT!C:BK,61,FALSE)</f>
        <v>x</v>
      </c>
      <c r="P42" s="188">
        <v>7</v>
      </c>
      <c r="Q42" s="189" t="s">
        <v>134</v>
      </c>
      <c r="R42" s="184" t="s">
        <v>143</v>
      </c>
      <c r="S42" s="193" t="s">
        <v>144</v>
      </c>
      <c r="T42" s="192">
        <f t="shared" si="0"/>
        <v>1</v>
      </c>
      <c r="U42" s="120"/>
      <c r="V42" s="136" t="s">
        <v>145</v>
      </c>
      <c r="W42" s="112"/>
      <c r="X42" s="113"/>
      <c r="Y42" s="115"/>
    </row>
    <row r="43" spans="1:29" ht="18.75" customHeight="1" x14ac:dyDescent="0.3">
      <c r="A43" s="183" t="s">
        <v>38</v>
      </c>
      <c r="B43" s="184" t="s">
        <v>146</v>
      </c>
      <c r="C43" s="185" t="s">
        <v>147</v>
      </c>
      <c r="D43" s="186" t="s">
        <v>6</v>
      </c>
      <c r="E43" s="187"/>
      <c r="F43" s="187" t="str">
        <f>VLOOKUP(C43,Sheet_2_HT!C:BK,52,FALSE)</f>
        <v>x</v>
      </c>
      <c r="G43" s="187" t="str">
        <f>VLOOKUP(C43,Sheet_2_HT!C:BK,53,FALSE)</f>
        <v>x</v>
      </c>
      <c r="H43" s="187" t="str">
        <f>VLOOKUP(C43,Sheet_2_HT!C:BK,54,FALSE)</f>
        <v>x</v>
      </c>
      <c r="I43" s="187" t="str">
        <f>VLOOKUP(C43,Sheet_2_HT!C:BK,55,FALSE)</f>
        <v>x</v>
      </c>
      <c r="J43" s="187" t="str">
        <f>VLOOKUP(C43,Sheet_2_HT!C:BK,56,FALSE)</f>
        <v>x</v>
      </c>
      <c r="K43" s="187" t="str">
        <f>VLOOKUP(C43,Sheet_2_HT!C:BK,57,FALSE)</f>
        <v>x</v>
      </c>
      <c r="L43" s="187" t="str">
        <f>VLOOKUP(C43,Sheet_2_HT!C:BK,58,FALSE)</f>
        <v>x</v>
      </c>
      <c r="M43" s="187" t="str">
        <f>VLOOKUP(C43,Sheet_2_HT!C:BK,59,FALSE)</f>
        <v>x</v>
      </c>
      <c r="N43" s="187" t="str">
        <f>VLOOKUP(C43,Sheet_2_HT!C:BK,60,FALSE)</f>
        <v>x</v>
      </c>
      <c r="O43" s="187" t="str">
        <f>VLOOKUP(C43,Sheet_2_HT!C:BK,61,FALSE)</f>
        <v>x</v>
      </c>
      <c r="P43" s="188">
        <v>22</v>
      </c>
      <c r="Q43" s="189" t="s">
        <v>47</v>
      </c>
      <c r="R43" s="184" t="s">
        <v>146</v>
      </c>
      <c r="S43" s="193" t="s">
        <v>147</v>
      </c>
      <c r="T43" s="192">
        <f t="shared" si="0"/>
        <v>0</v>
      </c>
      <c r="U43" s="120"/>
      <c r="V43" s="136" t="s">
        <v>148</v>
      </c>
      <c r="W43" s="112" t="s">
        <v>41</v>
      </c>
      <c r="X43" s="116" t="s">
        <v>149</v>
      </c>
      <c r="Y43" s="115"/>
    </row>
    <row r="44" spans="1:29" x14ac:dyDescent="0.3">
      <c r="A44" s="183" t="s">
        <v>150</v>
      </c>
      <c r="B44" s="184" t="s">
        <v>151</v>
      </c>
      <c r="C44" s="185" t="s">
        <v>152</v>
      </c>
      <c r="D44" s="186" t="s">
        <v>6</v>
      </c>
      <c r="E44" s="187"/>
      <c r="F44" s="187" t="str">
        <f>VLOOKUP(C44,Sheet_2_HT!C:BK,52,FALSE)</f>
        <v>x</v>
      </c>
      <c r="G44" s="187" t="str">
        <f>VLOOKUP(C44,Sheet_2_HT!C:BK,53,FALSE)</f>
        <v>x</v>
      </c>
      <c r="H44" s="187" t="str">
        <f>VLOOKUP(C44,Sheet_2_HT!C:BK,54,FALSE)</f>
        <v>x</v>
      </c>
      <c r="I44" s="187" t="str">
        <f>VLOOKUP(C44,Sheet_2_HT!C:BK,55,FALSE)</f>
        <v>x</v>
      </c>
      <c r="J44" s="187" t="str">
        <f>VLOOKUP(C44,Sheet_2_HT!C:BK,56,FALSE)</f>
        <v>x</v>
      </c>
      <c r="K44" s="187" t="str">
        <f>VLOOKUP(C44,Sheet_2_HT!C:BK,57,FALSE)</f>
        <v>x</v>
      </c>
      <c r="L44" s="187" t="str">
        <f>VLOOKUP(C44,Sheet_2_HT!C:BK,58,FALSE)</f>
        <v>x</v>
      </c>
      <c r="M44" s="187" t="str">
        <f>VLOOKUP(C44,Sheet_2_HT!C:BK,59,FALSE)</f>
        <v>x</v>
      </c>
      <c r="N44" s="187" t="str">
        <f>VLOOKUP(C44,Sheet_2_HT!C:BK,60,FALSE)</f>
        <v>x</v>
      </c>
      <c r="O44" s="187" t="str">
        <f>VLOOKUP(C44,Sheet_2_HT!C:BK,61,FALSE)</f>
        <v>x</v>
      </c>
      <c r="P44" s="188">
        <v>50</v>
      </c>
      <c r="Q44" s="189" t="s">
        <v>42</v>
      </c>
      <c r="R44" s="184" t="s">
        <v>151</v>
      </c>
      <c r="S44" s="193" t="s">
        <v>152</v>
      </c>
      <c r="T44" s="192">
        <f t="shared" si="0"/>
        <v>0</v>
      </c>
      <c r="U44" s="120"/>
      <c r="V44" s="136" t="s">
        <v>153</v>
      </c>
      <c r="W44" s="112"/>
      <c r="X44" s="113"/>
      <c r="Y44" s="115"/>
    </row>
    <row r="45" spans="1:29" ht="13.5" customHeight="1" x14ac:dyDescent="0.3">
      <c r="A45" s="183" t="s">
        <v>38</v>
      </c>
      <c r="B45" s="184" t="s">
        <v>154</v>
      </c>
      <c r="C45" s="185" t="s">
        <v>155</v>
      </c>
      <c r="D45" s="186" t="s">
        <v>6</v>
      </c>
      <c r="E45" s="187"/>
      <c r="F45" s="187" t="str">
        <f>VLOOKUP(C45,Sheet_2_HT!C:BK,52,FALSE)</f>
        <v>x</v>
      </c>
      <c r="G45" s="187" t="str">
        <f>VLOOKUP(C45,Sheet_2_HT!C:BK,53,FALSE)</f>
        <v>x</v>
      </c>
      <c r="H45" s="187" t="str">
        <f>VLOOKUP(C45,Sheet_2_HT!C:BK,54,FALSE)</f>
        <v>x</v>
      </c>
      <c r="I45" s="187" t="str">
        <f>VLOOKUP(C45,Sheet_2_HT!C:BK,55,FALSE)</f>
        <v>x</v>
      </c>
      <c r="J45" s="187" t="str">
        <f>VLOOKUP(C45,Sheet_2_HT!C:BK,56,FALSE)</f>
        <v>x</v>
      </c>
      <c r="K45" s="187" t="str">
        <f>VLOOKUP(C45,Sheet_2_HT!C:BK,57,FALSE)</f>
        <v>x</v>
      </c>
      <c r="L45" s="187" t="str">
        <f>VLOOKUP(C45,Sheet_2_HT!C:BK,58,FALSE)</f>
        <v>x</v>
      </c>
      <c r="M45" s="187" t="str">
        <f>VLOOKUP(C45,Sheet_2_HT!C:BK,59,FALSE)</f>
        <v>x</v>
      </c>
      <c r="N45" s="187" t="str">
        <f>VLOOKUP(C45,Sheet_2_HT!C:BK,60,FALSE)</f>
        <v>x</v>
      </c>
      <c r="O45" s="187" t="str">
        <f>VLOOKUP(C45,Sheet_2_HT!C:BK,61,FALSE)</f>
        <v>x</v>
      </c>
      <c r="P45" s="188">
        <v>22</v>
      </c>
      <c r="Q45" s="189" t="s">
        <v>47</v>
      </c>
      <c r="R45" s="184" t="s">
        <v>154</v>
      </c>
      <c r="S45" s="193" t="s">
        <v>155</v>
      </c>
      <c r="T45" s="192">
        <f t="shared" si="0"/>
        <v>0</v>
      </c>
      <c r="U45" s="120"/>
      <c r="V45" s="135" t="s">
        <v>156</v>
      </c>
      <c r="W45" s="112" t="s">
        <v>41</v>
      </c>
      <c r="X45" s="113" t="s">
        <v>104</v>
      </c>
      <c r="Y45" s="115"/>
    </row>
    <row r="46" spans="1:29" x14ac:dyDescent="0.3">
      <c r="A46" s="183" t="s">
        <v>38</v>
      </c>
      <c r="B46" s="184" t="s">
        <v>157</v>
      </c>
      <c r="C46" s="185" t="s">
        <v>158</v>
      </c>
      <c r="D46" s="186" t="s">
        <v>6</v>
      </c>
      <c r="E46" s="187"/>
      <c r="F46" s="187" t="str">
        <f>VLOOKUP(C46,Sheet_2_HT!C:BK,52,FALSE)</f>
        <v>x</v>
      </c>
      <c r="G46" s="187" t="str">
        <f>VLOOKUP(C46,Sheet_2_HT!C:BK,53,FALSE)</f>
        <v>x</v>
      </c>
      <c r="H46" s="187" t="str">
        <f>VLOOKUP(C46,Sheet_2_HT!C:BK,54,FALSE)</f>
        <v>x</v>
      </c>
      <c r="I46" s="187" t="str">
        <f>VLOOKUP(C46,Sheet_2_HT!C:BK,55,FALSE)</f>
        <v>x</v>
      </c>
      <c r="J46" s="187" t="str">
        <f>VLOOKUP(C46,Sheet_2_HT!C:BK,56,FALSE)</f>
        <v>x</v>
      </c>
      <c r="K46" s="187" t="str">
        <f>VLOOKUP(C46,Sheet_2_HT!C:BK,57,FALSE)</f>
        <v>x</v>
      </c>
      <c r="L46" s="187" t="str">
        <f>VLOOKUP(C46,Sheet_2_HT!C:BK,58,FALSE)</f>
        <v>x</v>
      </c>
      <c r="M46" s="187" t="str">
        <f>VLOOKUP(C46,Sheet_2_HT!C:BK,59,FALSE)</f>
        <v>x</v>
      </c>
      <c r="N46" s="187" t="str">
        <f>VLOOKUP(C46,Sheet_2_HT!C:BK,60,FALSE)</f>
        <v>x</v>
      </c>
      <c r="O46" s="187" t="str">
        <f>VLOOKUP(C46,Sheet_2_HT!C:BK,61,FALSE)</f>
        <v>x</v>
      </c>
      <c r="P46" s="188">
        <v>50</v>
      </c>
      <c r="Q46" s="189" t="s">
        <v>42</v>
      </c>
      <c r="R46" s="184" t="s">
        <v>157</v>
      </c>
      <c r="S46" s="193" t="s">
        <v>158</v>
      </c>
      <c r="T46" s="192">
        <f t="shared" si="0"/>
        <v>0</v>
      </c>
      <c r="U46" s="120"/>
      <c r="V46" s="137" t="s">
        <v>159</v>
      </c>
      <c r="W46" s="112"/>
      <c r="X46" s="113"/>
      <c r="Y46" s="115"/>
    </row>
    <row r="47" spans="1:29" x14ac:dyDescent="0.3">
      <c r="A47" s="183" t="s">
        <v>160</v>
      </c>
      <c r="B47" s="184" t="s">
        <v>161</v>
      </c>
      <c r="C47" s="185" t="s">
        <v>162</v>
      </c>
      <c r="D47" s="186" t="s">
        <v>6</v>
      </c>
      <c r="E47" s="187"/>
      <c r="F47" s="187" t="str">
        <f>VLOOKUP(C47,Sheet_2_HT!C:BK,52,FALSE)</f>
        <v>x</v>
      </c>
      <c r="G47" s="187" t="str">
        <f>VLOOKUP(C47,Sheet_2_HT!C:BK,53,FALSE)</f>
        <v>x</v>
      </c>
      <c r="H47" s="187" t="str">
        <f>VLOOKUP(C47,Sheet_2_HT!C:BK,54,FALSE)</f>
        <v>x</v>
      </c>
      <c r="I47" s="187" t="str">
        <f>VLOOKUP(C47,Sheet_2_HT!C:BK,55,FALSE)</f>
        <v>x</v>
      </c>
      <c r="J47" s="187" t="str">
        <f>VLOOKUP(C47,Sheet_2_HT!C:BK,56,FALSE)</f>
        <v>x</v>
      </c>
      <c r="K47" s="187" t="str">
        <f>VLOOKUP(C47,Sheet_2_HT!C:BK,57,FALSE)</f>
        <v>x</v>
      </c>
      <c r="L47" s="187" t="str">
        <f>VLOOKUP(C47,Sheet_2_HT!C:BK,58,FALSE)</f>
        <v>x</v>
      </c>
      <c r="M47" s="187" t="str">
        <f>VLOOKUP(C47,Sheet_2_HT!C:BK,59,FALSE)</f>
        <v>x</v>
      </c>
      <c r="N47" s="187" t="str">
        <f>VLOOKUP(C47,Sheet_2_HT!C:BK,60,FALSE)</f>
        <v>x</v>
      </c>
      <c r="O47" s="187" t="str">
        <f>VLOOKUP(C47,Sheet_2_HT!C:BK,61,FALSE)</f>
        <v>x</v>
      </c>
      <c r="P47" s="188">
        <v>100</v>
      </c>
      <c r="Q47" s="189" t="s">
        <v>42</v>
      </c>
      <c r="R47" s="184" t="s">
        <v>161</v>
      </c>
      <c r="S47" s="193" t="s">
        <v>163</v>
      </c>
      <c r="T47" s="192">
        <f t="shared" si="0"/>
        <v>0</v>
      </c>
      <c r="U47" s="120"/>
      <c r="V47" s="136" t="s">
        <v>164</v>
      </c>
      <c r="W47" s="112"/>
      <c r="X47" s="113"/>
      <c r="Y47" s="115"/>
    </row>
    <row r="48" spans="1:29" x14ac:dyDescent="0.3">
      <c r="A48" s="183" t="s">
        <v>38</v>
      </c>
      <c r="B48" s="184" t="s">
        <v>126</v>
      </c>
      <c r="C48" s="185" t="s">
        <v>165</v>
      </c>
      <c r="D48" s="197" t="s">
        <v>70</v>
      </c>
      <c r="E48" s="187"/>
      <c r="F48" s="187" t="str">
        <f>VLOOKUP(C48,Sheet_2_HT!C:BK,52,FALSE)</f>
        <v>x</v>
      </c>
      <c r="G48" s="187" t="str">
        <f>VLOOKUP(C48,Sheet_2_HT!C:BK,53,FALSE)</f>
        <v>x</v>
      </c>
      <c r="H48" s="187" t="str">
        <f>VLOOKUP(C48,Sheet_2_HT!C:BK,54,FALSE)</f>
        <v>x</v>
      </c>
      <c r="I48" s="187" t="str">
        <f>VLOOKUP(C48,Sheet_2_HT!C:BK,55,FALSE)</f>
        <v>x</v>
      </c>
      <c r="J48" s="187" t="str">
        <f>VLOOKUP(C48,Sheet_2_HT!C:BK,56,FALSE)</f>
        <v>x</v>
      </c>
      <c r="K48" s="187" t="str">
        <f>VLOOKUP(C48,Sheet_2_HT!C:BK,57,FALSE)</f>
        <v>x</v>
      </c>
      <c r="L48" s="187" t="str">
        <f>VLOOKUP(C48,Sheet_2_HT!C:BK,58,FALSE)</f>
        <v>x</v>
      </c>
      <c r="M48" s="187" t="str">
        <f>VLOOKUP(C48,Sheet_2_HT!C:BK,59,FALSE)</f>
        <v>x</v>
      </c>
      <c r="N48" s="187" t="str">
        <f>VLOOKUP(C48,Sheet_2_HT!C:BK,60,FALSE)</f>
        <v>x</v>
      </c>
      <c r="O48" s="187" t="str">
        <f>VLOOKUP(C48,Sheet_2_HT!C:BK,61,FALSE)</f>
        <v>x</v>
      </c>
      <c r="P48" s="188">
        <v>70</v>
      </c>
      <c r="Q48" s="189" t="s">
        <v>42</v>
      </c>
      <c r="R48" s="184" t="s">
        <v>126</v>
      </c>
      <c r="S48" s="193" t="s">
        <v>126</v>
      </c>
      <c r="T48" s="192">
        <f t="shared" si="0"/>
        <v>1</v>
      </c>
      <c r="U48" s="120"/>
      <c r="V48" s="136" t="s">
        <v>166</v>
      </c>
      <c r="W48" s="112"/>
      <c r="X48" s="113"/>
      <c r="Y48" s="115"/>
    </row>
    <row r="49" spans="1:25" x14ac:dyDescent="0.3">
      <c r="A49" s="183" t="s">
        <v>38</v>
      </c>
      <c r="B49" s="184" t="s">
        <v>167</v>
      </c>
      <c r="C49" s="185" t="s">
        <v>165</v>
      </c>
      <c r="D49" s="197" t="s">
        <v>70</v>
      </c>
      <c r="E49" s="187"/>
      <c r="F49" s="187" t="str">
        <f>VLOOKUP(C49,Sheet_2_HT!C:BK,52,FALSE)</f>
        <v>x</v>
      </c>
      <c r="G49" s="187" t="str">
        <f>VLOOKUP(C49,Sheet_2_HT!C:BK,53,FALSE)</f>
        <v>x</v>
      </c>
      <c r="H49" s="187" t="str">
        <f>VLOOKUP(C49,Sheet_2_HT!C:BK,54,FALSE)</f>
        <v>x</v>
      </c>
      <c r="I49" s="187" t="str">
        <f>VLOOKUP(C49,Sheet_2_HT!C:BK,55,FALSE)</f>
        <v>x</v>
      </c>
      <c r="J49" s="187" t="str">
        <f>VLOOKUP(C49,Sheet_2_HT!C:BK,56,FALSE)</f>
        <v>x</v>
      </c>
      <c r="K49" s="187" t="str">
        <f>VLOOKUP(C49,Sheet_2_HT!C:BK,57,FALSE)</f>
        <v>x</v>
      </c>
      <c r="L49" s="187" t="str">
        <f>VLOOKUP(C49,Sheet_2_HT!C:BK,58,FALSE)</f>
        <v>x</v>
      </c>
      <c r="M49" s="187" t="str">
        <f>VLOOKUP(C49,Sheet_2_HT!C:BK,59,FALSE)</f>
        <v>x</v>
      </c>
      <c r="N49" s="187" t="str">
        <f>VLOOKUP(C49,Sheet_2_HT!C:BK,60,FALSE)</f>
        <v>x</v>
      </c>
      <c r="O49" s="187" t="str">
        <f>VLOOKUP(C49,Sheet_2_HT!C:BK,61,FALSE)</f>
        <v>x</v>
      </c>
      <c r="P49" s="188">
        <v>22</v>
      </c>
      <c r="Q49" s="189" t="s">
        <v>47</v>
      </c>
      <c r="R49" s="184" t="s">
        <v>167</v>
      </c>
      <c r="S49" s="193" t="s">
        <v>167</v>
      </c>
      <c r="T49" s="192">
        <f t="shared" si="0"/>
        <v>1</v>
      </c>
      <c r="U49" s="120"/>
      <c r="V49" s="136" t="s">
        <v>166</v>
      </c>
      <c r="W49" s="112"/>
      <c r="X49" s="113"/>
      <c r="Y49" s="115"/>
    </row>
    <row r="50" spans="1:25" x14ac:dyDescent="0.3">
      <c r="A50" s="183" t="s">
        <v>38</v>
      </c>
      <c r="B50" s="184" t="s">
        <v>168</v>
      </c>
      <c r="C50" s="185" t="s">
        <v>165</v>
      </c>
      <c r="D50" s="197" t="s">
        <v>70</v>
      </c>
      <c r="E50" s="187"/>
      <c r="F50" s="187" t="str">
        <f>VLOOKUP(C50,Sheet_2_HT!C:BK,52,FALSE)</f>
        <v>x</v>
      </c>
      <c r="G50" s="187" t="str">
        <f>VLOOKUP(C50,Sheet_2_HT!C:BK,53,FALSE)</f>
        <v>x</v>
      </c>
      <c r="H50" s="187" t="str">
        <f>VLOOKUP(C50,Sheet_2_HT!C:BK,54,FALSE)</f>
        <v>x</v>
      </c>
      <c r="I50" s="187" t="str">
        <f>VLOOKUP(C50,Sheet_2_HT!C:BK,55,FALSE)</f>
        <v>x</v>
      </c>
      <c r="J50" s="187" t="str">
        <f>VLOOKUP(C50,Sheet_2_HT!C:BK,56,FALSE)</f>
        <v>x</v>
      </c>
      <c r="K50" s="187" t="str">
        <f>VLOOKUP(C50,Sheet_2_HT!C:BK,57,FALSE)</f>
        <v>x</v>
      </c>
      <c r="L50" s="187" t="str">
        <f>VLOOKUP(C50,Sheet_2_HT!C:BK,58,FALSE)</f>
        <v>x</v>
      </c>
      <c r="M50" s="187" t="str">
        <f>VLOOKUP(C50,Sheet_2_HT!C:BK,59,FALSE)</f>
        <v>x</v>
      </c>
      <c r="N50" s="187" t="str">
        <f>VLOOKUP(C50,Sheet_2_HT!C:BK,60,FALSE)</f>
        <v>x</v>
      </c>
      <c r="O50" s="187" t="str">
        <f>VLOOKUP(C50,Sheet_2_HT!C:BK,61,FALSE)</f>
        <v>x</v>
      </c>
      <c r="P50" s="188">
        <v>100</v>
      </c>
      <c r="Q50" s="189" t="s">
        <v>42</v>
      </c>
      <c r="R50" s="184" t="s">
        <v>168</v>
      </c>
      <c r="S50" s="193" t="s">
        <v>168</v>
      </c>
      <c r="T50" s="192">
        <f t="shared" si="0"/>
        <v>1</v>
      </c>
      <c r="U50" s="120"/>
      <c r="V50" s="136" t="s">
        <v>166</v>
      </c>
      <c r="W50" s="112"/>
      <c r="X50" s="113"/>
      <c r="Y50" s="115"/>
    </row>
    <row r="51" spans="1:25" x14ac:dyDescent="0.3">
      <c r="A51" s="183" t="s">
        <v>38</v>
      </c>
      <c r="B51" s="184" t="s">
        <v>169</v>
      </c>
      <c r="C51" s="185" t="s">
        <v>165</v>
      </c>
      <c r="D51" s="197" t="s">
        <v>70</v>
      </c>
      <c r="E51" s="187"/>
      <c r="F51" s="187" t="str">
        <f>VLOOKUP(C51,Sheet_2_HT!C:BK,52,FALSE)</f>
        <v>x</v>
      </c>
      <c r="G51" s="187" t="str">
        <f>VLOOKUP(C51,Sheet_2_HT!C:BK,53,FALSE)</f>
        <v>x</v>
      </c>
      <c r="H51" s="187" t="str">
        <f>VLOOKUP(C51,Sheet_2_HT!C:BK,54,FALSE)</f>
        <v>x</v>
      </c>
      <c r="I51" s="187" t="str">
        <f>VLOOKUP(C51,Sheet_2_HT!C:BK,55,FALSE)</f>
        <v>x</v>
      </c>
      <c r="J51" s="187" t="str">
        <f>VLOOKUP(C51,Sheet_2_HT!C:BK,56,FALSE)</f>
        <v>x</v>
      </c>
      <c r="K51" s="187" t="str">
        <f>VLOOKUP(C51,Sheet_2_HT!C:BK,57,FALSE)</f>
        <v>x</v>
      </c>
      <c r="L51" s="187" t="str">
        <f>VLOOKUP(C51,Sheet_2_HT!C:BK,58,FALSE)</f>
        <v>x</v>
      </c>
      <c r="M51" s="187" t="str">
        <f>VLOOKUP(C51,Sheet_2_HT!C:BK,59,FALSE)</f>
        <v>x</v>
      </c>
      <c r="N51" s="187" t="str">
        <f>VLOOKUP(C51,Sheet_2_HT!C:BK,60,FALSE)</f>
        <v>x</v>
      </c>
      <c r="O51" s="187" t="str">
        <f>VLOOKUP(C51,Sheet_2_HT!C:BK,61,FALSE)</f>
        <v>x</v>
      </c>
      <c r="P51" s="188">
        <v>5</v>
      </c>
      <c r="Q51" s="189" t="s">
        <v>42</v>
      </c>
      <c r="R51" s="184" t="s">
        <v>169</v>
      </c>
      <c r="S51" s="193" t="s">
        <v>169</v>
      </c>
      <c r="T51" s="192">
        <f t="shared" si="0"/>
        <v>1</v>
      </c>
      <c r="U51" s="120"/>
      <c r="V51" s="136" t="s">
        <v>166</v>
      </c>
      <c r="W51" s="112"/>
      <c r="X51" s="113"/>
      <c r="Y51" s="115"/>
    </row>
    <row r="52" spans="1:25" x14ac:dyDescent="0.3">
      <c r="A52" s="183" t="s">
        <v>38</v>
      </c>
      <c r="B52" s="184" t="s">
        <v>124</v>
      </c>
      <c r="C52" s="185" t="s">
        <v>165</v>
      </c>
      <c r="D52" s="197" t="s">
        <v>70</v>
      </c>
      <c r="E52" s="187"/>
      <c r="F52" s="187" t="str">
        <f>VLOOKUP(C52,Sheet_2_HT!C:BK,52,FALSE)</f>
        <v>x</v>
      </c>
      <c r="G52" s="187" t="str">
        <f>VLOOKUP(C52,Sheet_2_HT!C:BK,53,FALSE)</f>
        <v>x</v>
      </c>
      <c r="H52" s="187" t="str">
        <f>VLOOKUP(C52,Sheet_2_HT!C:BK,54,FALSE)</f>
        <v>x</v>
      </c>
      <c r="I52" s="187" t="str">
        <f>VLOOKUP(C52,Sheet_2_HT!C:BK,55,FALSE)</f>
        <v>x</v>
      </c>
      <c r="J52" s="187" t="str">
        <f>VLOOKUP(C52,Sheet_2_HT!C:BK,56,FALSE)</f>
        <v>x</v>
      </c>
      <c r="K52" s="187" t="str">
        <f>VLOOKUP(C52,Sheet_2_HT!C:BK,57,FALSE)</f>
        <v>x</v>
      </c>
      <c r="L52" s="187" t="str">
        <f>VLOOKUP(C52,Sheet_2_HT!C:BK,58,FALSE)</f>
        <v>x</v>
      </c>
      <c r="M52" s="187" t="str">
        <f>VLOOKUP(C52,Sheet_2_HT!C:BK,59,FALSE)</f>
        <v>x</v>
      </c>
      <c r="N52" s="187" t="str">
        <f>VLOOKUP(C52,Sheet_2_HT!C:BK,60,FALSE)</f>
        <v>x</v>
      </c>
      <c r="O52" s="187" t="str">
        <f>VLOOKUP(C52,Sheet_2_HT!C:BK,61,FALSE)</f>
        <v>x</v>
      </c>
      <c r="P52" s="188">
        <v>100</v>
      </c>
      <c r="Q52" s="189" t="s">
        <v>42</v>
      </c>
      <c r="R52" s="184" t="s">
        <v>124</v>
      </c>
      <c r="S52" s="193" t="s">
        <v>124</v>
      </c>
      <c r="T52" s="192">
        <f t="shared" si="0"/>
        <v>1</v>
      </c>
      <c r="U52" s="120"/>
      <c r="V52" s="136" t="s">
        <v>166</v>
      </c>
      <c r="W52" s="112"/>
      <c r="X52" s="113"/>
      <c r="Y52" s="115"/>
    </row>
    <row r="53" spans="1:25" x14ac:dyDescent="0.3">
      <c r="A53" s="183" t="s">
        <v>38</v>
      </c>
      <c r="B53" s="184" t="s">
        <v>170</v>
      </c>
      <c r="C53" s="185" t="s">
        <v>165</v>
      </c>
      <c r="D53" s="197" t="s">
        <v>70</v>
      </c>
      <c r="E53" s="187"/>
      <c r="F53" s="187" t="str">
        <f>VLOOKUP(C53,Sheet_2_HT!C:BK,52,FALSE)</f>
        <v>x</v>
      </c>
      <c r="G53" s="187" t="str">
        <f>VLOOKUP(C53,Sheet_2_HT!C:BK,53,FALSE)</f>
        <v>x</v>
      </c>
      <c r="H53" s="187" t="str">
        <f>VLOOKUP(C53,Sheet_2_HT!C:BK,54,FALSE)</f>
        <v>x</v>
      </c>
      <c r="I53" s="187" t="str">
        <f>VLOOKUP(C53,Sheet_2_HT!C:BK,55,FALSE)</f>
        <v>x</v>
      </c>
      <c r="J53" s="187" t="str">
        <f>VLOOKUP(C53,Sheet_2_HT!C:BK,56,FALSE)</f>
        <v>x</v>
      </c>
      <c r="K53" s="187" t="str">
        <f>VLOOKUP(C53,Sheet_2_HT!C:BK,57,FALSE)</f>
        <v>x</v>
      </c>
      <c r="L53" s="187" t="str">
        <f>VLOOKUP(C53,Sheet_2_HT!C:BK,58,FALSE)</f>
        <v>x</v>
      </c>
      <c r="M53" s="187" t="str">
        <f>VLOOKUP(C53,Sheet_2_HT!C:BK,59,FALSE)</f>
        <v>x</v>
      </c>
      <c r="N53" s="187" t="str">
        <f>VLOOKUP(C53,Sheet_2_HT!C:BK,60,FALSE)</f>
        <v>x</v>
      </c>
      <c r="O53" s="187" t="str">
        <f>VLOOKUP(C53,Sheet_2_HT!C:BK,61,FALSE)</f>
        <v>x</v>
      </c>
      <c r="P53" s="188">
        <v>50</v>
      </c>
      <c r="Q53" s="189" t="s">
        <v>42</v>
      </c>
      <c r="R53" s="184" t="s">
        <v>170</v>
      </c>
      <c r="S53" s="193" t="s">
        <v>170</v>
      </c>
      <c r="T53" s="192">
        <f t="shared" si="0"/>
        <v>1</v>
      </c>
      <c r="U53" s="120"/>
      <c r="V53" s="136" t="s">
        <v>166</v>
      </c>
      <c r="W53" s="112"/>
      <c r="X53" s="113"/>
      <c r="Y53" s="115"/>
    </row>
    <row r="54" spans="1:25" x14ac:dyDescent="0.3">
      <c r="A54" s="183" t="s">
        <v>38</v>
      </c>
      <c r="B54" s="184" t="s">
        <v>171</v>
      </c>
      <c r="C54" s="185" t="s">
        <v>165</v>
      </c>
      <c r="D54" s="197" t="s">
        <v>70</v>
      </c>
      <c r="E54" s="187"/>
      <c r="F54" s="187" t="str">
        <f>VLOOKUP(C54,Sheet_2_HT!C:BK,52,FALSE)</f>
        <v>x</v>
      </c>
      <c r="G54" s="187" t="str">
        <f>VLOOKUP(C54,Sheet_2_HT!C:BK,53,FALSE)</f>
        <v>x</v>
      </c>
      <c r="H54" s="187" t="str">
        <f>VLOOKUP(C54,Sheet_2_HT!C:BK,54,FALSE)</f>
        <v>x</v>
      </c>
      <c r="I54" s="187" t="str">
        <f>VLOOKUP(C54,Sheet_2_HT!C:BK,55,FALSE)</f>
        <v>x</v>
      </c>
      <c r="J54" s="187" t="str">
        <f>VLOOKUP(C54,Sheet_2_HT!C:BK,56,FALSE)</f>
        <v>x</v>
      </c>
      <c r="K54" s="187" t="str">
        <f>VLOOKUP(C54,Sheet_2_HT!C:BK,57,FALSE)</f>
        <v>x</v>
      </c>
      <c r="L54" s="187" t="str">
        <f>VLOOKUP(C54,Sheet_2_HT!C:BK,58,FALSE)</f>
        <v>x</v>
      </c>
      <c r="M54" s="187" t="str">
        <f>VLOOKUP(C54,Sheet_2_HT!C:BK,59,FALSE)</f>
        <v>x</v>
      </c>
      <c r="N54" s="187" t="str">
        <f>VLOOKUP(C54,Sheet_2_HT!C:BK,60,FALSE)</f>
        <v>x</v>
      </c>
      <c r="O54" s="187" t="str">
        <f>VLOOKUP(C54,Sheet_2_HT!C:BK,61,FALSE)</f>
        <v>x</v>
      </c>
      <c r="P54" s="188">
        <v>100</v>
      </c>
      <c r="Q54" s="189" t="s">
        <v>42</v>
      </c>
      <c r="R54" s="184" t="s">
        <v>171</v>
      </c>
      <c r="S54" s="193" t="s">
        <v>171</v>
      </c>
      <c r="T54" s="192">
        <f t="shared" si="0"/>
        <v>1</v>
      </c>
      <c r="U54" s="120"/>
      <c r="V54" s="136" t="s">
        <v>166</v>
      </c>
      <c r="W54" s="112"/>
      <c r="X54" s="113"/>
      <c r="Y54" s="115"/>
    </row>
    <row r="55" spans="1:25" x14ac:dyDescent="0.3">
      <c r="A55" s="183" t="s">
        <v>38</v>
      </c>
      <c r="B55" s="184" t="s">
        <v>125</v>
      </c>
      <c r="C55" s="185" t="s">
        <v>165</v>
      </c>
      <c r="D55" s="197" t="s">
        <v>70</v>
      </c>
      <c r="E55" s="187"/>
      <c r="F55" s="187" t="str">
        <f>VLOOKUP(C55,Sheet_2_HT!C:BK,52,FALSE)</f>
        <v>x</v>
      </c>
      <c r="G55" s="187" t="str">
        <f>VLOOKUP(C55,Sheet_2_HT!C:BK,53,FALSE)</f>
        <v>x</v>
      </c>
      <c r="H55" s="187" t="str">
        <f>VLOOKUP(C55,Sheet_2_HT!C:BK,54,FALSE)</f>
        <v>x</v>
      </c>
      <c r="I55" s="187" t="str">
        <f>VLOOKUP(C55,Sheet_2_HT!C:BK,55,FALSE)</f>
        <v>x</v>
      </c>
      <c r="J55" s="187" t="str">
        <f>VLOOKUP(C55,Sheet_2_HT!C:BK,56,FALSE)</f>
        <v>x</v>
      </c>
      <c r="K55" s="187" t="str">
        <f>VLOOKUP(C55,Sheet_2_HT!C:BK,57,FALSE)</f>
        <v>x</v>
      </c>
      <c r="L55" s="187" t="str">
        <f>VLOOKUP(C55,Sheet_2_HT!C:BK,58,FALSE)</f>
        <v>x</v>
      </c>
      <c r="M55" s="187" t="str">
        <f>VLOOKUP(C55,Sheet_2_HT!C:BK,59,FALSE)</f>
        <v>x</v>
      </c>
      <c r="N55" s="187" t="str">
        <f>VLOOKUP(C55,Sheet_2_HT!C:BK,60,FALSE)</f>
        <v>x</v>
      </c>
      <c r="O55" s="187" t="str">
        <f>VLOOKUP(C55,Sheet_2_HT!C:BK,61,FALSE)</f>
        <v>x</v>
      </c>
      <c r="P55" s="188">
        <v>50</v>
      </c>
      <c r="Q55" s="189" t="s">
        <v>42</v>
      </c>
      <c r="R55" s="184" t="s">
        <v>125</v>
      </c>
      <c r="S55" s="193" t="s">
        <v>125</v>
      </c>
      <c r="T55" s="192">
        <f t="shared" si="0"/>
        <v>1</v>
      </c>
      <c r="U55" s="120"/>
      <c r="V55" s="136" t="s">
        <v>166</v>
      </c>
      <c r="W55" s="112"/>
      <c r="X55" s="113"/>
      <c r="Y55" s="115"/>
    </row>
    <row r="56" spans="1:25" x14ac:dyDescent="0.3">
      <c r="A56" s="183" t="s">
        <v>52</v>
      </c>
      <c r="B56" s="184" t="s">
        <v>172</v>
      </c>
      <c r="C56" s="185" t="s">
        <v>165</v>
      </c>
      <c r="D56" s="197" t="s">
        <v>70</v>
      </c>
      <c r="E56" s="187"/>
      <c r="F56" s="187" t="str">
        <f>VLOOKUP(C56,Sheet_2_HT!C:BK,52,FALSE)</f>
        <v>x</v>
      </c>
      <c r="G56" s="187" t="str">
        <f>VLOOKUP(C56,Sheet_2_HT!C:BK,53,FALSE)</f>
        <v>x</v>
      </c>
      <c r="H56" s="187" t="str">
        <f>VLOOKUP(C56,Sheet_2_HT!C:BK,54,FALSE)</f>
        <v>x</v>
      </c>
      <c r="I56" s="187" t="str">
        <f>VLOOKUP(C56,Sheet_2_HT!C:BK,55,FALSE)</f>
        <v>x</v>
      </c>
      <c r="J56" s="187" t="str">
        <f>VLOOKUP(C56,Sheet_2_HT!C:BK,56,FALSE)</f>
        <v>x</v>
      </c>
      <c r="K56" s="187" t="str">
        <f>VLOOKUP(C56,Sheet_2_HT!C:BK,57,FALSE)</f>
        <v>x</v>
      </c>
      <c r="L56" s="187" t="str">
        <f>VLOOKUP(C56,Sheet_2_HT!C:BK,58,FALSE)</f>
        <v>x</v>
      </c>
      <c r="M56" s="187" t="str">
        <f>VLOOKUP(C56,Sheet_2_HT!C:BK,59,FALSE)</f>
        <v>x</v>
      </c>
      <c r="N56" s="187" t="str">
        <f>VLOOKUP(C56,Sheet_2_HT!C:BK,60,FALSE)</f>
        <v>x</v>
      </c>
      <c r="O56" s="187" t="str">
        <f>VLOOKUP(C56,Sheet_2_HT!C:BK,61,FALSE)</f>
        <v>x</v>
      </c>
      <c r="P56" s="188">
        <v>50</v>
      </c>
      <c r="Q56" s="189" t="s">
        <v>42</v>
      </c>
      <c r="R56" s="184" t="s">
        <v>172</v>
      </c>
      <c r="S56" s="193" t="s">
        <v>172</v>
      </c>
      <c r="T56" s="192">
        <f t="shared" si="0"/>
        <v>1</v>
      </c>
      <c r="U56" s="120"/>
      <c r="V56" s="136" t="s">
        <v>166</v>
      </c>
      <c r="W56" s="112"/>
      <c r="X56" s="113"/>
      <c r="Y56" s="115"/>
    </row>
    <row r="57" spans="1:25" x14ac:dyDescent="0.3">
      <c r="A57" s="183" t="s">
        <v>52</v>
      </c>
      <c r="B57" s="184" t="s">
        <v>173</v>
      </c>
      <c r="C57" s="185" t="s">
        <v>165</v>
      </c>
      <c r="D57" s="197" t="s">
        <v>70</v>
      </c>
      <c r="E57" s="187"/>
      <c r="F57" s="187" t="str">
        <f>VLOOKUP(C57,Sheet_2_HT!C:BK,52,FALSE)</f>
        <v>x</v>
      </c>
      <c r="G57" s="187" t="str">
        <f>VLOOKUP(C57,Sheet_2_HT!C:BK,53,FALSE)</f>
        <v>x</v>
      </c>
      <c r="H57" s="187" t="str">
        <f>VLOOKUP(C57,Sheet_2_HT!C:BK,54,FALSE)</f>
        <v>x</v>
      </c>
      <c r="I57" s="187" t="str">
        <f>VLOOKUP(C57,Sheet_2_HT!C:BK,55,FALSE)</f>
        <v>x</v>
      </c>
      <c r="J57" s="187" t="str">
        <f>VLOOKUP(C57,Sheet_2_HT!C:BK,56,FALSE)</f>
        <v>x</v>
      </c>
      <c r="K57" s="187" t="str">
        <f>VLOOKUP(C57,Sheet_2_HT!C:BK,57,FALSE)</f>
        <v>x</v>
      </c>
      <c r="L57" s="187" t="str">
        <f>VLOOKUP(C57,Sheet_2_HT!C:BK,58,FALSE)</f>
        <v>x</v>
      </c>
      <c r="M57" s="187" t="str">
        <f>VLOOKUP(C57,Sheet_2_HT!C:BK,59,FALSE)</f>
        <v>x</v>
      </c>
      <c r="N57" s="187" t="str">
        <f>VLOOKUP(C57,Sheet_2_HT!C:BK,60,FALSE)</f>
        <v>x</v>
      </c>
      <c r="O57" s="187" t="str">
        <f>VLOOKUP(C57,Sheet_2_HT!C:BK,61,FALSE)</f>
        <v>x</v>
      </c>
      <c r="P57" s="188">
        <v>50</v>
      </c>
      <c r="Q57" s="189" t="s">
        <v>42</v>
      </c>
      <c r="R57" s="184" t="s">
        <v>173</v>
      </c>
      <c r="S57" s="193" t="s">
        <v>173</v>
      </c>
      <c r="T57" s="192">
        <f t="shared" si="0"/>
        <v>1</v>
      </c>
      <c r="U57" s="120"/>
      <c r="V57" s="136" t="s">
        <v>166</v>
      </c>
      <c r="W57" s="112"/>
      <c r="X57" s="113"/>
      <c r="Y57" s="115"/>
    </row>
    <row r="58" spans="1:25" x14ac:dyDescent="0.3">
      <c r="A58" s="183" t="s">
        <v>52</v>
      </c>
      <c r="B58" s="184" t="s">
        <v>174</v>
      </c>
      <c r="C58" s="185" t="s">
        <v>165</v>
      </c>
      <c r="D58" s="197" t="s">
        <v>70</v>
      </c>
      <c r="E58" s="187"/>
      <c r="F58" s="187" t="str">
        <f>VLOOKUP(C58,Sheet_2_HT!C:BK,52,FALSE)</f>
        <v>x</v>
      </c>
      <c r="G58" s="187" t="str">
        <f>VLOOKUP(C58,Sheet_2_HT!C:BK,53,FALSE)</f>
        <v>x</v>
      </c>
      <c r="H58" s="187" t="str">
        <f>VLOOKUP(C58,Sheet_2_HT!C:BK,54,FALSE)</f>
        <v>x</v>
      </c>
      <c r="I58" s="187" t="str">
        <f>VLOOKUP(C58,Sheet_2_HT!C:BK,55,FALSE)</f>
        <v>x</v>
      </c>
      <c r="J58" s="187" t="str">
        <f>VLOOKUP(C58,Sheet_2_HT!C:BK,56,FALSE)</f>
        <v>x</v>
      </c>
      <c r="K58" s="187" t="str">
        <f>VLOOKUP(C58,Sheet_2_HT!C:BK,57,FALSE)</f>
        <v>x</v>
      </c>
      <c r="L58" s="187" t="str">
        <f>VLOOKUP(C58,Sheet_2_HT!C:BK,58,FALSE)</f>
        <v>x</v>
      </c>
      <c r="M58" s="187" t="str">
        <f>VLOOKUP(C58,Sheet_2_HT!C:BK,59,FALSE)</f>
        <v>x</v>
      </c>
      <c r="N58" s="187" t="str">
        <f>VLOOKUP(C58,Sheet_2_HT!C:BK,60,FALSE)</f>
        <v>x</v>
      </c>
      <c r="O58" s="187" t="str">
        <f>VLOOKUP(C58,Sheet_2_HT!C:BK,61,FALSE)</f>
        <v>x</v>
      </c>
      <c r="P58" s="188">
        <v>50</v>
      </c>
      <c r="Q58" s="189" t="s">
        <v>42</v>
      </c>
      <c r="R58" s="184" t="s">
        <v>174</v>
      </c>
      <c r="S58" s="193" t="s">
        <v>174</v>
      </c>
      <c r="T58" s="192">
        <f t="shared" si="0"/>
        <v>1</v>
      </c>
      <c r="U58" s="120"/>
      <c r="V58" s="136" t="s">
        <v>166</v>
      </c>
      <c r="W58" s="112"/>
      <c r="X58" s="113"/>
      <c r="Y58" s="115"/>
    </row>
    <row r="59" spans="1:25" ht="30.75" customHeight="1" x14ac:dyDescent="0.3">
      <c r="A59" s="183" t="s">
        <v>52</v>
      </c>
      <c r="B59" s="184" t="s">
        <v>175</v>
      </c>
      <c r="C59" s="185" t="s">
        <v>176</v>
      </c>
      <c r="D59" s="186" t="s">
        <v>177</v>
      </c>
      <c r="E59" s="187" t="s">
        <v>41</v>
      </c>
      <c r="F59" s="187" t="str">
        <f>VLOOKUP(C59,Sheet_2_HT!C:BK,52,FALSE)</f>
        <v>x</v>
      </c>
      <c r="G59" s="187" t="str">
        <f>VLOOKUP(C59,Sheet_2_HT!C:BK,53,FALSE)</f>
        <v>x</v>
      </c>
      <c r="H59" s="187" t="str">
        <f>VLOOKUP(C59,Sheet_2_HT!C:BK,54,FALSE)</f>
        <v>x</v>
      </c>
      <c r="I59" s="187" t="str">
        <f>VLOOKUP(C59,Sheet_2_HT!C:BK,55,FALSE)</f>
        <v>x</v>
      </c>
      <c r="J59" s="187" t="str">
        <f>VLOOKUP(C59,Sheet_2_HT!C:BK,56,FALSE)</f>
        <v>x</v>
      </c>
      <c r="K59" s="187" t="str">
        <f>VLOOKUP(C59,Sheet_2_HT!C:BK,57,FALSE)</f>
        <v>x</v>
      </c>
      <c r="L59" s="187" t="str">
        <f>VLOOKUP(C59,Sheet_2_HT!C:BK,58,FALSE)</f>
        <v>x</v>
      </c>
      <c r="M59" s="187" t="str">
        <f>VLOOKUP(C59,Sheet_2_HT!C:BK,59,FALSE)</f>
        <v>x</v>
      </c>
      <c r="N59" s="187" t="str">
        <f>VLOOKUP(C59,Sheet_2_HT!C:BK,60,FALSE)</f>
        <v>x</v>
      </c>
      <c r="O59" s="187" t="str">
        <f>VLOOKUP(C59,Sheet_2_HT!C:BK,61,FALSE)</f>
        <v>x</v>
      </c>
      <c r="P59" s="188">
        <v>255</v>
      </c>
      <c r="Q59" s="189" t="s">
        <v>42</v>
      </c>
      <c r="R59" s="184" t="s">
        <v>175</v>
      </c>
      <c r="S59" s="193" t="s">
        <v>176</v>
      </c>
      <c r="T59" s="192">
        <f t="shared" si="0"/>
        <v>0</v>
      </c>
      <c r="U59" s="120"/>
      <c r="V59" s="136" t="s">
        <v>178</v>
      </c>
      <c r="W59" s="112"/>
      <c r="X59" s="113"/>
      <c r="Y59" s="115"/>
    </row>
    <row r="60" spans="1:25" x14ac:dyDescent="0.3">
      <c r="A60" s="183" t="s">
        <v>179</v>
      </c>
      <c r="B60" s="184" t="s">
        <v>180</v>
      </c>
      <c r="C60" s="185" t="s">
        <v>181</v>
      </c>
      <c r="D60" s="197" t="s">
        <v>70</v>
      </c>
      <c r="E60" s="187"/>
      <c r="F60" s="187" t="str">
        <f>VLOOKUP(C60,Sheet_2_HT!C:BK,52,FALSE)</f>
        <v>x</v>
      </c>
      <c r="G60" s="187" t="str">
        <f>VLOOKUP(C60,Sheet_2_HT!C:BK,53,FALSE)</f>
        <v>x</v>
      </c>
      <c r="H60" s="187" t="str">
        <f>VLOOKUP(C60,Sheet_2_HT!C:BK,54,FALSE)</f>
        <v>x</v>
      </c>
      <c r="I60" s="187" t="str">
        <f>VLOOKUP(C60,Sheet_2_HT!C:BK,55,FALSE)</f>
        <v>x</v>
      </c>
      <c r="J60" s="187" t="str">
        <f>VLOOKUP(C60,Sheet_2_HT!C:BK,56,FALSE)</f>
        <v>x</v>
      </c>
      <c r="K60" s="187" t="str">
        <f>VLOOKUP(C60,Sheet_2_HT!C:BK,57,FALSE)</f>
        <v>x</v>
      </c>
      <c r="L60" s="187" t="str">
        <f>VLOOKUP(C60,Sheet_2_HT!C:BK,58,FALSE)</f>
        <v>x</v>
      </c>
      <c r="M60" s="187" t="str">
        <f>VLOOKUP(C60,Sheet_2_HT!C:BK,59,FALSE)</f>
        <v>x</v>
      </c>
      <c r="N60" s="187" t="str">
        <f>VLOOKUP(C60,Sheet_2_HT!C:BK,60,FALSE)</f>
        <v>x</v>
      </c>
      <c r="O60" s="187" t="str">
        <f>VLOOKUP(C60,Sheet_2_HT!C:BK,61,FALSE)</f>
        <v>x</v>
      </c>
      <c r="P60" s="188">
        <v>255</v>
      </c>
      <c r="Q60" s="189" t="s">
        <v>42</v>
      </c>
      <c r="R60" s="184" t="s">
        <v>180</v>
      </c>
      <c r="S60" s="193" t="s">
        <v>182</v>
      </c>
      <c r="T60" s="192">
        <f t="shared" si="0"/>
        <v>1</v>
      </c>
      <c r="U60" s="120"/>
      <c r="V60" s="161" t="s">
        <v>183</v>
      </c>
      <c r="W60" s="112"/>
      <c r="X60" s="113"/>
      <c r="Y60" s="115"/>
    </row>
    <row r="61" spans="1:25" x14ac:dyDescent="0.3">
      <c r="A61" s="183" t="s">
        <v>52</v>
      </c>
      <c r="B61" s="184" t="s">
        <v>184</v>
      </c>
      <c r="C61" s="185" t="s">
        <v>184</v>
      </c>
      <c r="D61" s="197" t="s">
        <v>70</v>
      </c>
      <c r="E61" s="187"/>
      <c r="F61" s="187" t="str">
        <f>VLOOKUP(C61,Sheet_2_HT!C:BK,52,FALSE)</f>
        <v>x</v>
      </c>
      <c r="G61" s="187"/>
      <c r="H61" s="187"/>
      <c r="I61" s="187"/>
      <c r="J61" s="187"/>
      <c r="K61" s="187"/>
      <c r="L61" s="187"/>
      <c r="M61" s="187"/>
      <c r="N61" s="187"/>
      <c r="O61" s="187"/>
      <c r="P61" s="188">
        <v>7</v>
      </c>
      <c r="Q61" s="189" t="s">
        <v>47</v>
      </c>
      <c r="R61" s="184" t="s">
        <v>184</v>
      </c>
      <c r="S61" s="193" t="s">
        <v>185</v>
      </c>
      <c r="T61" s="192">
        <f t="shared" si="0"/>
        <v>1</v>
      </c>
      <c r="U61" s="120"/>
      <c r="V61" s="136" t="s">
        <v>186</v>
      </c>
      <c r="W61" s="112"/>
      <c r="X61" s="113"/>
      <c r="Y61" s="115"/>
    </row>
    <row r="62" spans="1:25" x14ac:dyDescent="0.3">
      <c r="A62" s="183" t="s">
        <v>187</v>
      </c>
      <c r="B62" s="184" t="s">
        <v>188</v>
      </c>
      <c r="C62" s="185" t="s">
        <v>189</v>
      </c>
      <c r="D62" s="197" t="s">
        <v>70</v>
      </c>
      <c r="E62" s="187"/>
      <c r="F62" s="187" t="str">
        <f>VLOOKUP(C62,Sheet_2_HT!C:BK,52,FALSE)</f>
        <v>x</v>
      </c>
      <c r="G62" s="187"/>
      <c r="H62" s="187"/>
      <c r="I62" s="187"/>
      <c r="J62" s="187"/>
      <c r="K62" s="187"/>
      <c r="L62" s="187"/>
      <c r="M62" s="187"/>
      <c r="N62" s="187"/>
      <c r="O62" s="187"/>
      <c r="P62" s="188">
        <v>22</v>
      </c>
      <c r="Q62" s="189" t="s">
        <v>47</v>
      </c>
      <c r="R62" s="184" t="s">
        <v>188</v>
      </c>
      <c r="S62" s="193" t="s">
        <v>189</v>
      </c>
      <c r="T62" s="192">
        <f t="shared" si="0"/>
        <v>1</v>
      </c>
      <c r="U62" s="120"/>
      <c r="V62" s="136" t="s">
        <v>190</v>
      </c>
      <c r="W62" s="112"/>
      <c r="X62" s="113"/>
      <c r="Y62" s="115"/>
    </row>
    <row r="63" spans="1:25" x14ac:dyDescent="0.3">
      <c r="A63" s="183" t="s">
        <v>187</v>
      </c>
      <c r="B63" s="184" t="s">
        <v>191</v>
      </c>
      <c r="C63" s="185" t="s">
        <v>192</v>
      </c>
      <c r="D63" s="197" t="s">
        <v>70</v>
      </c>
      <c r="E63" s="187"/>
      <c r="F63" s="187" t="str">
        <f>VLOOKUP(C63,Sheet_2_HT!C:BK,52,FALSE)</f>
        <v>x</v>
      </c>
      <c r="G63" s="187"/>
      <c r="H63" s="187"/>
      <c r="I63" s="187"/>
      <c r="J63" s="187"/>
      <c r="K63" s="187"/>
      <c r="L63" s="187"/>
      <c r="M63" s="187"/>
      <c r="N63" s="187"/>
      <c r="O63" s="187"/>
      <c r="P63" s="188">
        <v>22</v>
      </c>
      <c r="Q63" s="189" t="s">
        <v>47</v>
      </c>
      <c r="R63" s="184" t="s">
        <v>191</v>
      </c>
      <c r="S63" s="193" t="s">
        <v>192</v>
      </c>
      <c r="T63" s="192">
        <f t="shared" si="0"/>
        <v>1</v>
      </c>
      <c r="U63" s="120"/>
      <c r="V63" s="136" t="s">
        <v>193</v>
      </c>
      <c r="W63" s="112"/>
      <c r="X63" s="113"/>
      <c r="Y63" s="115"/>
    </row>
    <row r="64" spans="1:25" x14ac:dyDescent="0.3">
      <c r="A64" s="183" t="s">
        <v>194</v>
      </c>
      <c r="B64" s="184" t="s">
        <v>195</v>
      </c>
      <c r="C64" s="185" t="s">
        <v>196</v>
      </c>
      <c r="D64" s="197" t="s">
        <v>70</v>
      </c>
      <c r="E64" s="187"/>
      <c r="F64" s="187" t="str">
        <f>VLOOKUP(C64,Sheet_2_HT!C:BK,52,FALSE)</f>
        <v>x</v>
      </c>
      <c r="G64" s="187"/>
      <c r="H64" s="187"/>
      <c r="I64" s="187"/>
      <c r="J64" s="187"/>
      <c r="K64" s="187"/>
      <c r="L64" s="187"/>
      <c r="M64" s="187"/>
      <c r="N64" s="187"/>
      <c r="O64" s="187"/>
      <c r="P64" s="188">
        <v>50</v>
      </c>
      <c r="Q64" s="189" t="s">
        <v>42</v>
      </c>
      <c r="R64" s="184" t="s">
        <v>195</v>
      </c>
      <c r="S64" s="193" t="s">
        <v>196</v>
      </c>
      <c r="T64" s="192">
        <f t="shared" si="0"/>
        <v>1</v>
      </c>
      <c r="U64" s="120"/>
      <c r="V64" s="136" t="s">
        <v>197</v>
      </c>
      <c r="W64" s="112"/>
      <c r="X64" s="113"/>
      <c r="Y64" s="115"/>
    </row>
    <row r="65" spans="1:27" x14ac:dyDescent="0.3">
      <c r="A65" s="183" t="s">
        <v>194</v>
      </c>
      <c r="B65" s="184" t="s">
        <v>198</v>
      </c>
      <c r="C65" s="185" t="s">
        <v>199</v>
      </c>
      <c r="D65" s="197" t="s">
        <v>70</v>
      </c>
      <c r="E65" s="187"/>
      <c r="F65" s="187" t="str">
        <f>VLOOKUP(C65,Sheet_2_HT!C:BK,52,FALSE)</f>
        <v>x</v>
      </c>
      <c r="G65" s="187"/>
      <c r="H65" s="187"/>
      <c r="I65" s="187"/>
      <c r="J65" s="187"/>
      <c r="K65" s="187"/>
      <c r="L65" s="187"/>
      <c r="M65" s="187"/>
      <c r="N65" s="187"/>
      <c r="O65" s="187"/>
      <c r="P65" s="188">
        <v>22</v>
      </c>
      <c r="Q65" s="189" t="s">
        <v>47</v>
      </c>
      <c r="R65" s="184" t="s">
        <v>198</v>
      </c>
      <c r="S65" s="193" t="s">
        <v>199</v>
      </c>
      <c r="T65" s="192">
        <f t="shared" si="0"/>
        <v>1</v>
      </c>
      <c r="U65" s="120"/>
      <c r="V65" s="136" t="s">
        <v>200</v>
      </c>
      <c r="W65" s="112"/>
      <c r="X65" s="113"/>
      <c r="Y65" s="115"/>
    </row>
    <row r="66" spans="1:27" x14ac:dyDescent="0.3">
      <c r="A66" s="183"/>
      <c r="B66" s="184"/>
      <c r="C66" s="185" t="s">
        <v>201</v>
      </c>
      <c r="D66" s="197" t="s">
        <v>70</v>
      </c>
      <c r="E66" s="187"/>
      <c r="F66" s="187" t="str">
        <f>VLOOKUP(C66,Sheet_2_HT!C:BK,52,FALSE)</f>
        <v>x</v>
      </c>
      <c r="G66" s="187"/>
      <c r="H66" s="187"/>
      <c r="I66" s="187"/>
      <c r="J66" s="187"/>
      <c r="K66" s="187"/>
      <c r="L66" s="187"/>
      <c r="M66" s="187"/>
      <c r="N66" s="187"/>
      <c r="O66" s="187"/>
      <c r="P66" s="184"/>
      <c r="Q66" s="189"/>
      <c r="R66" s="184"/>
      <c r="S66" s="193" t="s">
        <v>202</v>
      </c>
      <c r="T66" s="192">
        <f t="shared" si="0"/>
        <v>1</v>
      </c>
      <c r="U66" s="120"/>
      <c r="V66" s="137" t="s">
        <v>203</v>
      </c>
      <c r="W66" s="112"/>
      <c r="X66" s="113"/>
      <c r="Y66" s="115"/>
    </row>
    <row r="67" spans="1:27" ht="28.5" customHeight="1" x14ac:dyDescent="0.3">
      <c r="A67" s="183" t="s">
        <v>52</v>
      </c>
      <c r="B67" s="184" t="s">
        <v>204</v>
      </c>
      <c r="C67" s="185" t="s">
        <v>205</v>
      </c>
      <c r="D67" s="197" t="s">
        <v>70</v>
      </c>
      <c r="E67" s="187"/>
      <c r="F67" s="187"/>
      <c r="G67" s="187" t="str">
        <f>VLOOKUP(C67,Sheet_2_HT!C:BK,53,FALSE)</f>
        <v>x</v>
      </c>
      <c r="H67" s="187"/>
      <c r="I67" s="187"/>
      <c r="J67" s="187"/>
      <c r="K67" s="187"/>
      <c r="L67" s="187"/>
      <c r="M67" s="187"/>
      <c r="N67" s="187"/>
      <c r="O67" s="187"/>
      <c r="P67" s="188">
        <v>22</v>
      </c>
      <c r="Q67" s="189" t="s">
        <v>47</v>
      </c>
      <c r="R67" s="184" t="s">
        <v>204</v>
      </c>
      <c r="S67" s="193" t="s">
        <v>206</v>
      </c>
      <c r="T67" s="192">
        <f t="shared" si="0"/>
        <v>0</v>
      </c>
      <c r="U67" s="120"/>
      <c r="V67" s="139" t="s">
        <v>207</v>
      </c>
      <c r="W67" s="112"/>
      <c r="X67" s="113"/>
      <c r="Y67" s="115"/>
    </row>
    <row r="68" spans="1:27" ht="88.5" customHeight="1" x14ac:dyDescent="0.3">
      <c r="A68" s="183" t="s">
        <v>52</v>
      </c>
      <c r="B68" s="184" t="s">
        <v>208</v>
      </c>
      <c r="C68" s="185" t="s">
        <v>208</v>
      </c>
      <c r="D68" s="197" t="s">
        <v>70</v>
      </c>
      <c r="E68" s="187"/>
      <c r="F68" s="187"/>
      <c r="G68" s="187" t="str">
        <f>VLOOKUP(C68,Sheet_2_HT!C:BK,53,FALSE)</f>
        <v>x</v>
      </c>
      <c r="H68" s="187"/>
      <c r="I68" s="187"/>
      <c r="J68" s="187"/>
      <c r="K68" s="187"/>
      <c r="L68" s="187"/>
      <c r="M68" s="187"/>
      <c r="N68" s="187"/>
      <c r="O68" s="187"/>
      <c r="P68" s="188">
        <v>22</v>
      </c>
      <c r="Q68" s="189" t="s">
        <v>47</v>
      </c>
      <c r="R68" s="184" t="s">
        <v>208</v>
      </c>
      <c r="S68" s="193" t="s">
        <v>208</v>
      </c>
      <c r="T68" s="192">
        <f t="shared" si="0"/>
        <v>0</v>
      </c>
      <c r="U68" s="120"/>
      <c r="V68" s="136" t="s">
        <v>209</v>
      </c>
      <c r="W68" s="112" t="s">
        <v>41</v>
      </c>
      <c r="X68" s="116" t="s">
        <v>210</v>
      </c>
      <c r="Y68" s="115"/>
    </row>
    <row r="69" spans="1:27" ht="26.4" x14ac:dyDescent="0.3">
      <c r="A69" s="183" t="s">
        <v>52</v>
      </c>
      <c r="B69" s="184" t="s">
        <v>211</v>
      </c>
      <c r="C69" s="185" t="s">
        <v>212</v>
      </c>
      <c r="D69" s="197" t="s">
        <v>70</v>
      </c>
      <c r="E69" s="187"/>
      <c r="F69" s="187"/>
      <c r="G69" s="187" t="str">
        <f>VLOOKUP(C69,Sheet_2_HT!C:BK,53,FALSE)</f>
        <v>x</v>
      </c>
      <c r="H69" s="187"/>
      <c r="I69" s="187"/>
      <c r="J69" s="187"/>
      <c r="K69" s="187"/>
      <c r="L69" s="187"/>
      <c r="M69" s="187"/>
      <c r="N69" s="187"/>
      <c r="O69" s="187"/>
      <c r="P69" s="188">
        <v>22</v>
      </c>
      <c r="Q69" s="189" t="s">
        <v>47</v>
      </c>
      <c r="R69" s="184" t="s">
        <v>211</v>
      </c>
      <c r="S69" s="193" t="s">
        <v>213</v>
      </c>
      <c r="T69" s="192">
        <f t="shared" si="0"/>
        <v>0</v>
      </c>
      <c r="U69" s="120"/>
      <c r="V69" s="136" t="s">
        <v>214</v>
      </c>
      <c r="W69" s="112"/>
      <c r="X69" s="113"/>
      <c r="Y69" s="115"/>
    </row>
    <row r="70" spans="1:27" ht="45.75" customHeight="1" x14ac:dyDescent="0.3">
      <c r="A70" s="183" t="s">
        <v>52</v>
      </c>
      <c r="B70" s="184" t="s">
        <v>215</v>
      </c>
      <c r="C70" s="185" t="s">
        <v>215</v>
      </c>
      <c r="D70" s="197" t="s">
        <v>70</v>
      </c>
      <c r="E70" s="201"/>
      <c r="F70" s="201"/>
      <c r="G70" s="201" t="str">
        <f>VLOOKUP(C70,Sheet_2_HT!C:BK,53,FALSE)</f>
        <v>x</v>
      </c>
      <c r="H70" s="201"/>
      <c r="I70" s="201"/>
      <c r="J70" s="201"/>
      <c r="K70" s="201"/>
      <c r="L70" s="201"/>
      <c r="M70" s="201"/>
      <c r="N70" s="201"/>
      <c r="O70" s="201"/>
      <c r="P70" s="202">
        <v>22</v>
      </c>
      <c r="Q70" s="203" t="s">
        <v>47</v>
      </c>
      <c r="R70" s="184" t="s">
        <v>215</v>
      </c>
      <c r="S70" s="193" t="s">
        <v>216</v>
      </c>
      <c r="T70" s="192">
        <f t="shared" si="0"/>
        <v>0</v>
      </c>
      <c r="U70" s="124"/>
      <c r="V70" s="138" t="s">
        <v>217</v>
      </c>
      <c r="W70" s="131" t="s">
        <v>41</v>
      </c>
      <c r="X70" s="126" t="s">
        <v>218</v>
      </c>
      <c r="Y70" s="115"/>
    </row>
    <row r="71" spans="1:27" x14ac:dyDescent="0.3">
      <c r="A71" s="183" t="s">
        <v>52</v>
      </c>
      <c r="B71" s="184" t="s">
        <v>219</v>
      </c>
      <c r="C71" s="185" t="s">
        <v>220</v>
      </c>
      <c r="D71" s="197" t="s">
        <v>70</v>
      </c>
      <c r="E71" s="187" t="s">
        <v>41</v>
      </c>
      <c r="F71" s="187" t="str">
        <f>VLOOKUP(C71,Sheet_2_HT!C:BK,52,FALSE)</f>
        <v>x</v>
      </c>
      <c r="G71" s="187" t="str">
        <f>VLOOKUP(C71,Sheet_2_HT!C:BK,53,FALSE)</f>
        <v>x</v>
      </c>
      <c r="H71" s="187" t="str">
        <f>VLOOKUP(C71,Sheet_2_HT!C:BK,54,FALSE)</f>
        <v>x</v>
      </c>
      <c r="I71" s="187" t="str">
        <f>VLOOKUP(C71,Sheet_2_HT!C:BK,55,FALSE)</f>
        <v>x</v>
      </c>
      <c r="J71" s="187" t="str">
        <f>VLOOKUP(C71,Sheet_2_HT!C:BK,56,FALSE)</f>
        <v>x</v>
      </c>
      <c r="K71" s="187" t="str">
        <f>VLOOKUP(C71,Sheet_2_HT!C:BK,57,FALSE)</f>
        <v>x</v>
      </c>
      <c r="L71" s="187" t="str">
        <f>VLOOKUP(C71,Sheet_2_HT!C:BK,58,FALSE)</f>
        <v>x</v>
      </c>
      <c r="M71" s="187" t="str">
        <f>VLOOKUP(C71,Sheet_2_HT!C:BK,59,FALSE)</f>
        <v>x</v>
      </c>
      <c r="N71" s="187" t="str">
        <f>VLOOKUP(C71,Sheet_2_HT!C:BK,60,FALSE)</f>
        <v>x</v>
      </c>
      <c r="O71" s="187" t="str">
        <f>VLOOKUP(C71,Sheet_2_HT!C:BK,61,FALSE)</f>
        <v>x</v>
      </c>
      <c r="P71" s="188">
        <v>22</v>
      </c>
      <c r="Q71" s="189" t="s">
        <v>47</v>
      </c>
      <c r="R71" s="184" t="s">
        <v>219</v>
      </c>
      <c r="S71" s="193" t="s">
        <v>221</v>
      </c>
      <c r="T71" s="192">
        <f t="shared" si="0"/>
        <v>1</v>
      </c>
      <c r="U71" s="120"/>
      <c r="V71" s="136" t="s">
        <v>222</v>
      </c>
      <c r="W71" s="112"/>
      <c r="X71" s="113"/>
      <c r="Y71" s="115"/>
    </row>
    <row r="72" spans="1:27" x14ac:dyDescent="0.3">
      <c r="A72" s="183" t="s">
        <v>52</v>
      </c>
      <c r="B72" s="184" t="s">
        <v>223</v>
      </c>
      <c r="C72" s="185" t="s">
        <v>220</v>
      </c>
      <c r="D72" s="197" t="s">
        <v>70</v>
      </c>
      <c r="E72" s="187" t="s">
        <v>41</v>
      </c>
      <c r="F72" s="187" t="str">
        <f>VLOOKUP(C72,Sheet_2_HT!C:BK,52,FALSE)</f>
        <v>x</v>
      </c>
      <c r="G72" s="187" t="str">
        <f>VLOOKUP(C72,Sheet_2_HT!C:BK,53,FALSE)</f>
        <v>x</v>
      </c>
      <c r="H72" s="187" t="str">
        <f>VLOOKUP(C72,Sheet_2_HT!C:BK,54,FALSE)</f>
        <v>x</v>
      </c>
      <c r="I72" s="187" t="str">
        <f>VLOOKUP(C72,Sheet_2_HT!C:BK,55,FALSE)</f>
        <v>x</v>
      </c>
      <c r="J72" s="187" t="str">
        <f>VLOOKUP(C72,Sheet_2_HT!C:BK,56,FALSE)</f>
        <v>x</v>
      </c>
      <c r="K72" s="187" t="str">
        <f>VLOOKUP(C72,Sheet_2_HT!C:BK,57,FALSE)</f>
        <v>x</v>
      </c>
      <c r="L72" s="187" t="str">
        <f>VLOOKUP(C72,Sheet_2_HT!C:BK,58,FALSE)</f>
        <v>x</v>
      </c>
      <c r="M72" s="187" t="str">
        <f>VLOOKUP(C72,Sheet_2_HT!C:BK,59,FALSE)</f>
        <v>x</v>
      </c>
      <c r="N72" s="187" t="str">
        <f>VLOOKUP(C72,Sheet_2_HT!C:BK,60,FALSE)</f>
        <v>x</v>
      </c>
      <c r="O72" s="187" t="str">
        <f>VLOOKUP(C72,Sheet_2_HT!C:BK,61,FALSE)</f>
        <v>x</v>
      </c>
      <c r="P72" s="188">
        <v>22</v>
      </c>
      <c r="Q72" s="189" t="s">
        <v>47</v>
      </c>
      <c r="R72" s="184" t="s">
        <v>223</v>
      </c>
      <c r="S72" s="193" t="s">
        <v>224</v>
      </c>
      <c r="T72" s="192">
        <f t="shared" si="0"/>
        <v>1</v>
      </c>
      <c r="U72" s="120"/>
      <c r="V72" s="136" t="s">
        <v>225</v>
      </c>
      <c r="W72" s="112"/>
      <c r="X72" s="113"/>
      <c r="Y72" s="115"/>
    </row>
    <row r="73" spans="1:27" ht="39.6" x14ac:dyDescent="0.3">
      <c r="A73" s="183" t="s">
        <v>52</v>
      </c>
      <c r="B73" s="184" t="s">
        <v>226</v>
      </c>
      <c r="C73" s="185" t="s">
        <v>227</v>
      </c>
      <c r="D73" s="197" t="s">
        <v>70</v>
      </c>
      <c r="E73" s="187"/>
      <c r="F73" s="187" t="str">
        <f>VLOOKUP(C73,Sheet_2_HT!C:BK,52,FALSE)</f>
        <v>x</v>
      </c>
      <c r="G73" s="187" t="str">
        <f>VLOOKUP(C73,Sheet_2_HT!C:BK,53,FALSE)</f>
        <v>x</v>
      </c>
      <c r="H73" s="187" t="str">
        <f>VLOOKUP(C73,Sheet_2_HT!C:BK,54,FALSE)</f>
        <v>x</v>
      </c>
      <c r="I73" s="187" t="str">
        <f>VLOOKUP(C73,Sheet_2_HT!C:BK,55,FALSE)</f>
        <v>x</v>
      </c>
      <c r="J73" s="187" t="str">
        <f>VLOOKUP(C73,Sheet_2_HT!C:BK,56,FALSE)</f>
        <v>x</v>
      </c>
      <c r="K73" s="187" t="str">
        <f>VLOOKUP(C73,Sheet_2_HT!C:BK,57,FALSE)</f>
        <v>x</v>
      </c>
      <c r="L73" s="187" t="str">
        <f>VLOOKUP(C73,Sheet_2_HT!C:BK,58,FALSE)</f>
        <v>x</v>
      </c>
      <c r="M73" s="187" t="str">
        <f>VLOOKUP(C73,Sheet_2_HT!C:BK,59,FALSE)</f>
        <v>x</v>
      </c>
      <c r="N73" s="187" t="str">
        <f>VLOOKUP(C73,Sheet_2_HT!C:BK,60,FALSE)</f>
        <v>x</v>
      </c>
      <c r="O73" s="187" t="str">
        <f>VLOOKUP(C73,Sheet_2_HT!C:BK,61,FALSE)</f>
        <v>x</v>
      </c>
      <c r="P73" s="188">
        <v>22</v>
      </c>
      <c r="Q73" s="189" t="s">
        <v>47</v>
      </c>
      <c r="R73" s="184" t="s">
        <v>226</v>
      </c>
      <c r="S73" s="193" t="s">
        <v>228</v>
      </c>
      <c r="T73" s="192">
        <f t="shared" si="0"/>
        <v>1</v>
      </c>
      <c r="U73" s="120"/>
      <c r="V73" s="136" t="s">
        <v>229</v>
      </c>
      <c r="W73" s="112"/>
      <c r="X73" s="113"/>
      <c r="Y73" s="115"/>
    </row>
    <row r="74" spans="1:27" ht="16.5" customHeight="1" x14ac:dyDescent="0.3">
      <c r="A74" s="183" t="s">
        <v>52</v>
      </c>
      <c r="B74" s="184" t="s">
        <v>230</v>
      </c>
      <c r="C74" s="185" t="s">
        <v>231</v>
      </c>
      <c r="D74" s="197" t="s">
        <v>70</v>
      </c>
      <c r="E74" s="187" t="s">
        <v>41</v>
      </c>
      <c r="F74" s="187" t="str">
        <f>VLOOKUP(C74,Sheet_2_HT!C:BK,52,FALSE)</f>
        <v>x</v>
      </c>
      <c r="G74" s="187" t="str">
        <f>VLOOKUP(C74,Sheet_2_HT!C:BK,53,FALSE)</f>
        <v>x</v>
      </c>
      <c r="H74" s="187" t="str">
        <f>VLOOKUP(C74,Sheet_2_HT!C:BK,54,FALSE)</f>
        <v>x</v>
      </c>
      <c r="I74" s="187" t="str">
        <f>VLOOKUP(C74,Sheet_2_HT!C:BK,55,FALSE)</f>
        <v>x</v>
      </c>
      <c r="J74" s="187" t="str">
        <f>VLOOKUP(C74,Sheet_2_HT!C:BK,56,FALSE)</f>
        <v>x</v>
      </c>
      <c r="K74" s="187" t="str">
        <f>VLOOKUP(C74,Sheet_2_HT!C:BK,57,FALSE)</f>
        <v>x</v>
      </c>
      <c r="L74" s="187" t="str">
        <f>VLOOKUP(C74,Sheet_2_HT!C:BK,58,FALSE)</f>
        <v>x</v>
      </c>
      <c r="M74" s="187" t="str">
        <f>VLOOKUP(C74,Sheet_2_HT!C:BK,59,FALSE)</f>
        <v>x</v>
      </c>
      <c r="N74" s="187" t="str">
        <f>VLOOKUP(C74,Sheet_2_HT!C:BK,60,FALSE)</f>
        <v>x</v>
      </c>
      <c r="O74" s="187" t="str">
        <f>VLOOKUP(C74,Sheet_2_HT!C:BK,61,FALSE)</f>
        <v>x</v>
      </c>
      <c r="P74" s="188">
        <v>22</v>
      </c>
      <c r="Q74" s="189" t="s">
        <v>47</v>
      </c>
      <c r="R74" s="194" t="s">
        <v>230</v>
      </c>
      <c r="S74" s="209" t="s">
        <v>232</v>
      </c>
      <c r="T74" s="192">
        <f t="shared" ref="T74:T104" si="1">IF(AND($U$4=TRIM(D74),OR(AND($U$5="&lt; 100 kW",E74="x"),AND($U$5="&gt;= 100 kW")),OR(AND(F74="x",F$8=$U$6),AND(G74="x",G$8=$U$6),AND(H74="x",H$8=$U$6),AND(I74="x",I$8=$U$6),AND(J74="x",J$8=$U$6),AND(K74="x",K$8=$U$6),AND(L74="x",L$8=$U$6),AND(M74="x",M$8=$U$6),AND(N74="x",N$8=$U$6),AND(O74="x",O$8=$U$6))),1,0)</f>
        <v>1</v>
      </c>
      <c r="U74" s="120"/>
      <c r="V74" s="135" t="s">
        <v>233</v>
      </c>
      <c r="W74" s="112"/>
      <c r="X74" s="113"/>
      <c r="Y74" s="115"/>
      <c r="AA74" t="s">
        <v>50</v>
      </c>
    </row>
    <row r="75" spans="1:27" ht="26.4" x14ac:dyDescent="0.3">
      <c r="A75" s="183" t="s">
        <v>234</v>
      </c>
      <c r="B75" s="184" t="s">
        <v>235</v>
      </c>
      <c r="C75" s="185" t="s">
        <v>236</v>
      </c>
      <c r="D75" s="197" t="s">
        <v>70</v>
      </c>
      <c r="E75" s="187"/>
      <c r="F75" s="187"/>
      <c r="G75" s="187" t="str">
        <f>VLOOKUP(C75,Sheet_2_HT!C:BK,53,FALSE)</f>
        <v>x</v>
      </c>
      <c r="H75" s="187"/>
      <c r="I75" s="187"/>
      <c r="J75" s="187"/>
      <c r="K75" s="187"/>
      <c r="L75" s="187" t="str">
        <f>VLOOKUP(C75,Sheet_2_HT!C:BK,58,FALSE)</f>
        <v>x</v>
      </c>
      <c r="M75" s="187"/>
      <c r="N75" s="187"/>
      <c r="O75" s="187"/>
      <c r="P75" s="188">
        <v>22</v>
      </c>
      <c r="Q75" s="189" t="s">
        <v>47</v>
      </c>
      <c r="R75" s="184" t="s">
        <v>235</v>
      </c>
      <c r="S75" s="193" t="s">
        <v>237</v>
      </c>
      <c r="T75" s="192">
        <f t="shared" si="1"/>
        <v>0</v>
      </c>
      <c r="U75" s="120"/>
      <c r="V75" s="136" t="s">
        <v>238</v>
      </c>
      <c r="W75" s="112"/>
      <c r="X75" s="113"/>
      <c r="Y75" s="115"/>
    </row>
    <row r="76" spans="1:27" ht="39.6" x14ac:dyDescent="0.3">
      <c r="A76" s="183" t="s">
        <v>52</v>
      </c>
      <c r="B76" s="184" t="s">
        <v>239</v>
      </c>
      <c r="C76" s="185" t="s">
        <v>240</v>
      </c>
      <c r="D76" s="197" t="s">
        <v>70</v>
      </c>
      <c r="E76" s="187"/>
      <c r="F76" s="187"/>
      <c r="G76" s="187"/>
      <c r="H76" s="187"/>
      <c r="I76" s="187"/>
      <c r="J76" s="187"/>
      <c r="K76" s="187" t="str">
        <f>VLOOKUP(C76,Sheet_2_HT!C:BK,57,FALSE)</f>
        <v>x</v>
      </c>
      <c r="L76" s="187" t="str">
        <f>VLOOKUP(C76,Sheet_2_HT!C:BK,58,FALSE)</f>
        <v>x</v>
      </c>
      <c r="M76" s="187"/>
      <c r="N76" s="187"/>
      <c r="O76" s="187"/>
      <c r="P76" s="188">
        <v>22</v>
      </c>
      <c r="Q76" s="189" t="s">
        <v>47</v>
      </c>
      <c r="R76" s="184" t="s">
        <v>241</v>
      </c>
      <c r="S76" s="209" t="s">
        <v>241</v>
      </c>
      <c r="T76" s="192">
        <f t="shared" si="1"/>
        <v>0</v>
      </c>
      <c r="U76" s="120"/>
      <c r="V76" s="136" t="s">
        <v>242</v>
      </c>
      <c r="W76" s="112"/>
      <c r="X76" s="113"/>
      <c r="Y76" s="115"/>
    </row>
    <row r="77" spans="1:27" ht="30.75" customHeight="1" x14ac:dyDescent="0.3">
      <c r="A77" s="183" t="s">
        <v>52</v>
      </c>
      <c r="B77" s="184" t="s">
        <v>243</v>
      </c>
      <c r="C77" s="185" t="s">
        <v>244</v>
      </c>
      <c r="D77" s="197" t="s">
        <v>70</v>
      </c>
      <c r="E77" s="187"/>
      <c r="F77" s="187" t="str">
        <f>VLOOKUP(C77,Sheet_2_HT!C:BK,52,FALSE)</f>
        <v>x</v>
      </c>
      <c r="G77" s="187" t="str">
        <f>VLOOKUP(C77,Sheet_2_HT!C:BK,53,FALSE)</f>
        <v>x</v>
      </c>
      <c r="H77" s="187" t="str">
        <f>VLOOKUP(C77,Sheet_2_HT!C:BK,54,FALSE)</f>
        <v>x</v>
      </c>
      <c r="I77" s="187" t="str">
        <f>VLOOKUP(C77,Sheet_2_HT!C:BK,55,FALSE)</f>
        <v>x</v>
      </c>
      <c r="J77" s="187" t="str">
        <f>VLOOKUP(C77,Sheet_2_HT!C:BK,56,FALSE)</f>
        <v>x</v>
      </c>
      <c r="K77" s="187" t="str">
        <f>VLOOKUP(C77,Sheet_2_HT!C:BK,57,FALSE)</f>
        <v>x</v>
      </c>
      <c r="L77" s="187" t="str">
        <f>VLOOKUP(C77,Sheet_2_HT!C:BK,58,FALSE)</f>
        <v>x</v>
      </c>
      <c r="M77" s="187" t="str">
        <f>VLOOKUP(C77,Sheet_2_HT!C:BK,59,FALSE)</f>
        <v>x</v>
      </c>
      <c r="N77" s="187" t="str">
        <f>VLOOKUP(C77,Sheet_2_HT!C:BK,60,FALSE)</f>
        <v>x</v>
      </c>
      <c r="O77" s="187" t="str">
        <f>VLOOKUP(C77,Sheet_2_HT!C:BK,61,FALSE)</f>
        <v>x</v>
      </c>
      <c r="P77" s="188">
        <v>22</v>
      </c>
      <c r="Q77" s="189" t="s">
        <v>47</v>
      </c>
      <c r="R77" s="194" t="s">
        <v>245</v>
      </c>
      <c r="S77" s="209" t="s">
        <v>245</v>
      </c>
      <c r="T77" s="192">
        <f t="shared" si="1"/>
        <v>1</v>
      </c>
      <c r="U77" s="120"/>
      <c r="V77" s="136" t="s">
        <v>246</v>
      </c>
      <c r="W77" s="112"/>
      <c r="X77" s="113"/>
      <c r="Y77" s="115"/>
    </row>
    <row r="78" spans="1:27" ht="41.25" customHeight="1" x14ac:dyDescent="0.3">
      <c r="A78" s="183" t="s">
        <v>160</v>
      </c>
      <c r="B78" s="184" t="s">
        <v>247</v>
      </c>
      <c r="C78" s="185" t="s">
        <v>248</v>
      </c>
      <c r="D78" s="197" t="s">
        <v>70</v>
      </c>
      <c r="E78" s="187"/>
      <c r="F78" s="187" t="str">
        <f>VLOOKUP(C78,Sheet_2_HT!C:BK,52,FALSE)</f>
        <v>x</v>
      </c>
      <c r="G78" s="187" t="str">
        <f>VLOOKUP(C78,Sheet_2_HT!C:BK,53,FALSE)</f>
        <v>x</v>
      </c>
      <c r="H78" s="187" t="str">
        <f>VLOOKUP(C78,Sheet_2_HT!C:BK,54,FALSE)</f>
        <v>x</v>
      </c>
      <c r="I78" s="187" t="str">
        <f>VLOOKUP(C78,Sheet_2_HT!C:BK,55,FALSE)</f>
        <v>x</v>
      </c>
      <c r="J78" s="187" t="str">
        <f>VLOOKUP(C78,Sheet_2_HT!C:BK,56,FALSE)</f>
        <v>x</v>
      </c>
      <c r="K78" s="187" t="str">
        <f>VLOOKUP(C78,Sheet_2_HT!C:BK,57,FALSE)</f>
        <v>x</v>
      </c>
      <c r="L78" s="187" t="str">
        <f>VLOOKUP(C78,Sheet_2_HT!C:BK,58,FALSE)</f>
        <v>x</v>
      </c>
      <c r="M78" s="187" t="str">
        <f>VLOOKUP(C78,Sheet_2_HT!C:BK,59,FALSE)</f>
        <v>x</v>
      </c>
      <c r="N78" s="187" t="str">
        <f>VLOOKUP(C78,Sheet_2_HT!C:BK,60,FALSE)</f>
        <v>x</v>
      </c>
      <c r="O78" s="187" t="str">
        <f>VLOOKUP(C78,Sheet_2_HT!C:BK,61,FALSE)</f>
        <v>x</v>
      </c>
      <c r="P78" s="188">
        <v>22</v>
      </c>
      <c r="Q78" s="189" t="s">
        <v>47</v>
      </c>
      <c r="R78" s="184" t="s">
        <v>247</v>
      </c>
      <c r="S78" s="193" t="s">
        <v>249</v>
      </c>
      <c r="T78" s="192">
        <f t="shared" si="1"/>
        <v>1</v>
      </c>
      <c r="U78" s="120"/>
      <c r="V78" s="136" t="s">
        <v>250</v>
      </c>
      <c r="W78" s="112"/>
      <c r="X78" s="113"/>
      <c r="Y78" s="115"/>
    </row>
    <row r="79" spans="1:27" x14ac:dyDescent="0.3">
      <c r="A79" s="183" t="s">
        <v>179</v>
      </c>
      <c r="B79" s="184" t="s">
        <v>151</v>
      </c>
      <c r="C79" s="185" t="s">
        <v>251</v>
      </c>
      <c r="D79" s="197" t="s">
        <v>70</v>
      </c>
      <c r="E79" s="187"/>
      <c r="F79" s="187" t="str">
        <f>VLOOKUP(C79,Sheet_2_HT!C:BK,52,FALSE)</f>
        <v>x</v>
      </c>
      <c r="G79" s="187" t="str">
        <f>VLOOKUP(C79,Sheet_2_HT!C:BK,53,FALSE)</f>
        <v>x</v>
      </c>
      <c r="H79" s="187" t="str">
        <f>VLOOKUP(C79,Sheet_2_HT!C:BK,54,FALSE)</f>
        <v>x</v>
      </c>
      <c r="I79" s="187" t="str">
        <f>VLOOKUP(C79,Sheet_2_HT!C:BK,55,FALSE)</f>
        <v>x</v>
      </c>
      <c r="J79" s="187" t="str">
        <f>VLOOKUP(C79,Sheet_2_HT!C:BK,56,FALSE)</f>
        <v>x</v>
      </c>
      <c r="K79" s="187" t="str">
        <f>VLOOKUP(C79,Sheet_2_HT!C:BK,57,FALSE)</f>
        <v>x</v>
      </c>
      <c r="L79" s="187" t="str">
        <f>VLOOKUP(C79,Sheet_2_HT!C:BK,58,FALSE)</f>
        <v>x</v>
      </c>
      <c r="M79" s="187" t="str">
        <f>VLOOKUP(C79,Sheet_2_HT!C:BK,59,FALSE)</f>
        <v>x</v>
      </c>
      <c r="N79" s="187" t="str">
        <f>VLOOKUP(C79,Sheet_2_HT!C:BK,60,FALSE)</f>
        <v>x</v>
      </c>
      <c r="O79" s="187" t="str">
        <f>VLOOKUP(C79,Sheet_2_HT!C:BK,61,FALSE)</f>
        <v>x</v>
      </c>
      <c r="P79" s="188">
        <v>150</v>
      </c>
      <c r="Q79" s="189" t="s">
        <v>42</v>
      </c>
      <c r="R79" s="184" t="s">
        <v>151</v>
      </c>
      <c r="S79" s="193" t="s">
        <v>252</v>
      </c>
      <c r="T79" s="192">
        <f t="shared" si="1"/>
        <v>1</v>
      </c>
      <c r="U79" s="120"/>
      <c r="V79" s="140"/>
      <c r="W79" s="112"/>
      <c r="X79" s="113"/>
      <c r="Y79" s="115"/>
    </row>
    <row r="80" spans="1:27" x14ac:dyDescent="0.3">
      <c r="A80" s="183" t="s">
        <v>179</v>
      </c>
      <c r="B80" s="184" t="s">
        <v>126</v>
      </c>
      <c r="C80" s="185" t="s">
        <v>251</v>
      </c>
      <c r="D80" s="197" t="s">
        <v>70</v>
      </c>
      <c r="E80" s="187"/>
      <c r="F80" s="187" t="str">
        <f>VLOOKUP(C80,Sheet_2_HT!C:BK,52,FALSE)</f>
        <v>x</v>
      </c>
      <c r="G80" s="187" t="str">
        <f>VLOOKUP(C80,Sheet_2_HT!C:BK,53,FALSE)</f>
        <v>x</v>
      </c>
      <c r="H80" s="187" t="str">
        <f>VLOOKUP(C80,Sheet_2_HT!C:BK,54,FALSE)</f>
        <v>x</v>
      </c>
      <c r="I80" s="187" t="str">
        <f>VLOOKUP(C80,Sheet_2_HT!C:BK,55,FALSE)</f>
        <v>x</v>
      </c>
      <c r="J80" s="187" t="str">
        <f>VLOOKUP(C80,Sheet_2_HT!C:BK,56,FALSE)</f>
        <v>x</v>
      </c>
      <c r="K80" s="187" t="str">
        <f>VLOOKUP(C80,Sheet_2_HT!C:BK,57,FALSE)</f>
        <v>x</v>
      </c>
      <c r="L80" s="187" t="str">
        <f>VLOOKUP(C80,Sheet_2_HT!C:BK,58,FALSE)</f>
        <v>x</v>
      </c>
      <c r="M80" s="187" t="str">
        <f>VLOOKUP(C80,Sheet_2_HT!C:BK,59,FALSE)</f>
        <v>x</v>
      </c>
      <c r="N80" s="187" t="str">
        <f>VLOOKUP(C80,Sheet_2_HT!C:BK,60,FALSE)</f>
        <v>x</v>
      </c>
      <c r="O80" s="187" t="str">
        <f>VLOOKUP(C80,Sheet_2_HT!C:BK,61,FALSE)</f>
        <v>x</v>
      </c>
      <c r="P80" s="188">
        <v>50</v>
      </c>
      <c r="Q80" s="189" t="s">
        <v>42</v>
      </c>
      <c r="R80" s="184" t="s">
        <v>126</v>
      </c>
      <c r="S80" s="193" t="s">
        <v>253</v>
      </c>
      <c r="T80" s="192">
        <f t="shared" si="1"/>
        <v>1</v>
      </c>
      <c r="U80" s="120"/>
      <c r="V80" s="136"/>
      <c r="W80" s="112"/>
      <c r="X80" s="113"/>
      <c r="Y80" s="115"/>
    </row>
    <row r="81" spans="1:27" x14ac:dyDescent="0.3">
      <c r="A81" s="183" t="s">
        <v>179</v>
      </c>
      <c r="B81" s="184" t="s">
        <v>167</v>
      </c>
      <c r="C81" s="185" t="s">
        <v>251</v>
      </c>
      <c r="D81" s="197" t="s">
        <v>70</v>
      </c>
      <c r="E81" s="187"/>
      <c r="F81" s="187" t="str">
        <f>VLOOKUP(C81,Sheet_2_HT!C:BK,52,FALSE)</f>
        <v>x</v>
      </c>
      <c r="G81" s="187" t="str">
        <f>VLOOKUP(C81,Sheet_2_HT!C:BK,53,FALSE)</f>
        <v>x</v>
      </c>
      <c r="H81" s="187" t="str">
        <f>VLOOKUP(C81,Sheet_2_HT!C:BK,54,FALSE)</f>
        <v>x</v>
      </c>
      <c r="I81" s="187" t="str">
        <f>VLOOKUP(C81,Sheet_2_HT!C:BK,55,FALSE)</f>
        <v>x</v>
      </c>
      <c r="J81" s="187" t="str">
        <f>VLOOKUP(C81,Sheet_2_HT!C:BK,56,FALSE)</f>
        <v>x</v>
      </c>
      <c r="K81" s="187" t="str">
        <f>VLOOKUP(C81,Sheet_2_HT!C:BK,57,FALSE)</f>
        <v>x</v>
      </c>
      <c r="L81" s="187" t="str">
        <f>VLOOKUP(C81,Sheet_2_HT!C:BK,58,FALSE)</f>
        <v>x</v>
      </c>
      <c r="M81" s="187" t="str">
        <f>VLOOKUP(C81,Sheet_2_HT!C:BK,59,FALSE)</f>
        <v>x</v>
      </c>
      <c r="N81" s="187" t="str">
        <f>VLOOKUP(C81,Sheet_2_HT!C:BK,60,FALSE)</f>
        <v>x</v>
      </c>
      <c r="O81" s="187" t="str">
        <f>VLOOKUP(C81,Sheet_2_HT!C:BK,61,FALSE)</f>
        <v>x</v>
      </c>
      <c r="P81" s="188">
        <v>10</v>
      </c>
      <c r="Q81" s="189" t="s">
        <v>42</v>
      </c>
      <c r="R81" s="184" t="s">
        <v>167</v>
      </c>
      <c r="S81" s="193" t="s">
        <v>254</v>
      </c>
      <c r="T81" s="192">
        <f t="shared" si="1"/>
        <v>1</v>
      </c>
      <c r="U81" s="120"/>
      <c r="V81" s="136"/>
      <c r="W81" s="112"/>
      <c r="X81" s="113"/>
      <c r="Y81" s="115"/>
    </row>
    <row r="82" spans="1:27" x14ac:dyDescent="0.3">
      <c r="A82" s="183" t="s">
        <v>179</v>
      </c>
      <c r="B82" s="184" t="s">
        <v>169</v>
      </c>
      <c r="C82" s="185" t="s">
        <v>251</v>
      </c>
      <c r="D82" s="197" t="s">
        <v>70</v>
      </c>
      <c r="E82" s="187"/>
      <c r="F82" s="187" t="str">
        <f>VLOOKUP(C82,Sheet_2_HT!C:BK,52,FALSE)</f>
        <v>x</v>
      </c>
      <c r="G82" s="187" t="str">
        <f>VLOOKUP(C82,Sheet_2_HT!C:BK,53,FALSE)</f>
        <v>x</v>
      </c>
      <c r="H82" s="187" t="str">
        <f>VLOOKUP(C82,Sheet_2_HT!C:BK,54,FALSE)</f>
        <v>x</v>
      </c>
      <c r="I82" s="187" t="str">
        <f>VLOOKUP(C82,Sheet_2_HT!C:BK,55,FALSE)</f>
        <v>x</v>
      </c>
      <c r="J82" s="187" t="str">
        <f>VLOOKUP(C82,Sheet_2_HT!C:BK,56,FALSE)</f>
        <v>x</v>
      </c>
      <c r="K82" s="187" t="str">
        <f>VLOOKUP(C82,Sheet_2_HT!C:BK,57,FALSE)</f>
        <v>x</v>
      </c>
      <c r="L82" s="187" t="str">
        <f>VLOOKUP(C82,Sheet_2_HT!C:BK,58,FALSE)</f>
        <v>x</v>
      </c>
      <c r="M82" s="187" t="str">
        <f>VLOOKUP(C82,Sheet_2_HT!C:BK,59,FALSE)</f>
        <v>x</v>
      </c>
      <c r="N82" s="187" t="str">
        <f>VLOOKUP(C82,Sheet_2_HT!C:BK,60,FALSE)</f>
        <v>x</v>
      </c>
      <c r="O82" s="187" t="str">
        <f>VLOOKUP(C82,Sheet_2_HT!C:BK,61,FALSE)</f>
        <v>x</v>
      </c>
      <c r="P82" s="188">
        <v>5</v>
      </c>
      <c r="Q82" s="189" t="s">
        <v>42</v>
      </c>
      <c r="R82" s="184" t="s">
        <v>169</v>
      </c>
      <c r="S82" s="193" t="s">
        <v>255</v>
      </c>
      <c r="T82" s="192">
        <f t="shared" si="1"/>
        <v>1</v>
      </c>
      <c r="U82" s="120"/>
      <c r="V82" s="136"/>
      <c r="W82" s="112"/>
      <c r="X82" s="113"/>
      <c r="Y82" s="115"/>
    </row>
    <row r="83" spans="1:27" x14ac:dyDescent="0.3">
      <c r="A83" s="183" t="s">
        <v>179</v>
      </c>
      <c r="B83" s="184" t="s">
        <v>124</v>
      </c>
      <c r="C83" s="185" t="s">
        <v>251</v>
      </c>
      <c r="D83" s="197" t="s">
        <v>70</v>
      </c>
      <c r="E83" s="187"/>
      <c r="F83" s="187" t="str">
        <f>VLOOKUP(C83,Sheet_2_HT!C:BK,52,FALSE)</f>
        <v>x</v>
      </c>
      <c r="G83" s="187" t="str">
        <f>VLOOKUP(C83,Sheet_2_HT!C:BK,53,FALSE)</f>
        <v>x</v>
      </c>
      <c r="H83" s="187" t="str">
        <f>VLOOKUP(C83,Sheet_2_HT!C:BK,54,FALSE)</f>
        <v>x</v>
      </c>
      <c r="I83" s="187" t="str">
        <f>VLOOKUP(C83,Sheet_2_HT!C:BK,55,FALSE)</f>
        <v>x</v>
      </c>
      <c r="J83" s="187" t="str">
        <f>VLOOKUP(C83,Sheet_2_HT!C:BK,56,FALSE)</f>
        <v>x</v>
      </c>
      <c r="K83" s="187" t="str">
        <f>VLOOKUP(C83,Sheet_2_HT!C:BK,57,FALSE)</f>
        <v>x</v>
      </c>
      <c r="L83" s="187" t="str">
        <f>VLOOKUP(C83,Sheet_2_HT!C:BK,58,FALSE)</f>
        <v>x</v>
      </c>
      <c r="M83" s="187" t="str">
        <f>VLOOKUP(C83,Sheet_2_HT!C:BK,59,FALSE)</f>
        <v>x</v>
      </c>
      <c r="N83" s="187" t="str">
        <f>VLOOKUP(C83,Sheet_2_HT!C:BK,60,FALSE)</f>
        <v>x</v>
      </c>
      <c r="O83" s="187" t="str">
        <f>VLOOKUP(C83,Sheet_2_HT!C:BK,61,FALSE)</f>
        <v>x</v>
      </c>
      <c r="P83" s="188">
        <v>50</v>
      </c>
      <c r="Q83" s="189" t="s">
        <v>42</v>
      </c>
      <c r="R83" s="184" t="s">
        <v>124</v>
      </c>
      <c r="S83" s="193" t="s">
        <v>256</v>
      </c>
      <c r="T83" s="192">
        <f t="shared" si="1"/>
        <v>1</v>
      </c>
      <c r="U83" s="120"/>
      <c r="V83" s="136"/>
      <c r="W83" s="112"/>
      <c r="X83" s="113"/>
      <c r="Y83" s="115"/>
    </row>
    <row r="84" spans="1:27" x14ac:dyDescent="0.3">
      <c r="A84" s="183" t="s">
        <v>179</v>
      </c>
      <c r="B84" s="184" t="s">
        <v>117</v>
      </c>
      <c r="C84" s="185" t="s">
        <v>251</v>
      </c>
      <c r="D84" s="197" t="s">
        <v>70</v>
      </c>
      <c r="E84" s="187"/>
      <c r="F84" s="187" t="str">
        <f>VLOOKUP(C84,Sheet_2_HT!C:BK,52,FALSE)</f>
        <v>x</v>
      </c>
      <c r="G84" s="187" t="str">
        <f>VLOOKUP(C84,Sheet_2_HT!C:BK,53,FALSE)</f>
        <v>x</v>
      </c>
      <c r="H84" s="187" t="str">
        <f>VLOOKUP(C84,Sheet_2_HT!C:BK,54,FALSE)</f>
        <v>x</v>
      </c>
      <c r="I84" s="187" t="str">
        <f>VLOOKUP(C84,Sheet_2_HT!C:BK,55,FALSE)</f>
        <v>x</v>
      </c>
      <c r="J84" s="187" t="str">
        <f>VLOOKUP(C84,Sheet_2_HT!C:BK,56,FALSE)</f>
        <v>x</v>
      </c>
      <c r="K84" s="187" t="str">
        <f>VLOOKUP(C84,Sheet_2_HT!C:BK,57,FALSE)</f>
        <v>x</v>
      </c>
      <c r="L84" s="187" t="str">
        <f>VLOOKUP(C84,Sheet_2_HT!C:BK,58,FALSE)</f>
        <v>x</v>
      </c>
      <c r="M84" s="187" t="str">
        <f>VLOOKUP(C84,Sheet_2_HT!C:BK,59,FALSE)</f>
        <v>x</v>
      </c>
      <c r="N84" s="187" t="str">
        <f>VLOOKUP(C84,Sheet_2_HT!C:BK,60,FALSE)</f>
        <v>x</v>
      </c>
      <c r="O84" s="187" t="str">
        <f>VLOOKUP(C84,Sheet_2_HT!C:BK,61,FALSE)</f>
        <v>x</v>
      </c>
      <c r="P84" s="188">
        <v>22</v>
      </c>
      <c r="Q84" s="189" t="s">
        <v>47</v>
      </c>
      <c r="R84" s="184" t="s">
        <v>117</v>
      </c>
      <c r="S84" s="193" t="s">
        <v>257</v>
      </c>
      <c r="T84" s="192">
        <f t="shared" si="1"/>
        <v>1</v>
      </c>
      <c r="U84" s="120"/>
      <c r="V84" s="136"/>
      <c r="W84" s="112"/>
      <c r="X84" s="113"/>
      <c r="Y84" s="115"/>
    </row>
    <row r="85" spans="1:27" x14ac:dyDescent="0.3">
      <c r="A85" s="183" t="s">
        <v>179</v>
      </c>
      <c r="B85" s="184" t="s">
        <v>170</v>
      </c>
      <c r="C85" s="185" t="s">
        <v>251</v>
      </c>
      <c r="D85" s="197" t="s">
        <v>70</v>
      </c>
      <c r="E85" s="187"/>
      <c r="F85" s="187" t="str">
        <f>VLOOKUP(C85,Sheet_2_HT!C:BK,52,FALSE)</f>
        <v>x</v>
      </c>
      <c r="G85" s="187" t="str">
        <f>VLOOKUP(C85,Sheet_2_HT!C:BK,53,FALSE)</f>
        <v>x</v>
      </c>
      <c r="H85" s="187" t="str">
        <f>VLOOKUP(C85,Sheet_2_HT!C:BK,54,FALSE)</f>
        <v>x</v>
      </c>
      <c r="I85" s="187" t="str">
        <f>VLOOKUP(C85,Sheet_2_HT!C:BK,55,FALSE)</f>
        <v>x</v>
      </c>
      <c r="J85" s="187" t="str">
        <f>VLOOKUP(C85,Sheet_2_HT!C:BK,56,FALSE)</f>
        <v>x</v>
      </c>
      <c r="K85" s="187" t="str">
        <f>VLOOKUP(C85,Sheet_2_HT!C:BK,57,FALSE)</f>
        <v>x</v>
      </c>
      <c r="L85" s="187" t="str">
        <f>VLOOKUP(C85,Sheet_2_HT!C:BK,58,FALSE)</f>
        <v>x</v>
      </c>
      <c r="M85" s="187" t="str">
        <f>VLOOKUP(C85,Sheet_2_HT!C:BK,59,FALSE)</f>
        <v>x</v>
      </c>
      <c r="N85" s="187" t="str">
        <f>VLOOKUP(C85,Sheet_2_HT!C:BK,60,FALSE)</f>
        <v>x</v>
      </c>
      <c r="O85" s="187" t="str">
        <f>VLOOKUP(C85,Sheet_2_HT!C:BK,61,FALSE)</f>
        <v>x</v>
      </c>
      <c r="P85" s="188">
        <v>10</v>
      </c>
      <c r="Q85" s="189" t="s">
        <v>42</v>
      </c>
      <c r="R85" s="184" t="s">
        <v>170</v>
      </c>
      <c r="S85" s="193" t="s">
        <v>258</v>
      </c>
      <c r="T85" s="192">
        <f t="shared" si="1"/>
        <v>1</v>
      </c>
      <c r="U85" s="120"/>
      <c r="V85" s="136"/>
      <c r="W85" s="112"/>
      <c r="X85" s="113"/>
      <c r="Y85" s="115"/>
    </row>
    <row r="86" spans="1:27" x14ac:dyDescent="0.3">
      <c r="A86" s="183" t="s">
        <v>179</v>
      </c>
      <c r="B86" s="184" t="s">
        <v>125</v>
      </c>
      <c r="C86" s="185" t="s">
        <v>251</v>
      </c>
      <c r="D86" s="197" t="s">
        <v>70</v>
      </c>
      <c r="E86" s="187"/>
      <c r="F86" s="187" t="str">
        <f>VLOOKUP(C86,Sheet_2_HT!C:BK,52,FALSE)</f>
        <v>x</v>
      </c>
      <c r="G86" s="187" t="str">
        <f>VLOOKUP(C86,Sheet_2_HT!C:BK,53,FALSE)</f>
        <v>x</v>
      </c>
      <c r="H86" s="187" t="str">
        <f>VLOOKUP(C86,Sheet_2_HT!C:BK,54,FALSE)</f>
        <v>x</v>
      </c>
      <c r="I86" s="187" t="str">
        <f>VLOOKUP(C86,Sheet_2_HT!C:BK,55,FALSE)</f>
        <v>x</v>
      </c>
      <c r="J86" s="187" t="str">
        <f>VLOOKUP(C86,Sheet_2_HT!C:BK,56,FALSE)</f>
        <v>x</v>
      </c>
      <c r="K86" s="187" t="str">
        <f>VLOOKUP(C86,Sheet_2_HT!C:BK,57,FALSE)</f>
        <v>x</v>
      </c>
      <c r="L86" s="187" t="str">
        <f>VLOOKUP(C86,Sheet_2_HT!C:BK,58,FALSE)</f>
        <v>x</v>
      </c>
      <c r="M86" s="187" t="str">
        <f>VLOOKUP(C86,Sheet_2_HT!C:BK,59,FALSE)</f>
        <v>x</v>
      </c>
      <c r="N86" s="187" t="str">
        <f>VLOOKUP(C86,Sheet_2_HT!C:BK,60,FALSE)</f>
        <v>x</v>
      </c>
      <c r="O86" s="187" t="str">
        <f>VLOOKUP(C86,Sheet_2_HT!C:BK,61,FALSE)</f>
        <v>x</v>
      </c>
      <c r="P86" s="188">
        <v>40</v>
      </c>
      <c r="Q86" s="189" t="s">
        <v>42</v>
      </c>
      <c r="R86" s="184" t="s">
        <v>125</v>
      </c>
      <c r="S86" s="193" t="s">
        <v>259</v>
      </c>
      <c r="T86" s="192">
        <f t="shared" si="1"/>
        <v>1</v>
      </c>
      <c r="U86" s="120"/>
      <c r="V86" s="136"/>
      <c r="W86" s="112"/>
      <c r="X86" s="113"/>
      <c r="Y86" s="115"/>
    </row>
    <row r="87" spans="1:27" x14ac:dyDescent="0.3">
      <c r="A87" s="183" t="s">
        <v>179</v>
      </c>
      <c r="B87" s="184" t="s">
        <v>168</v>
      </c>
      <c r="C87" s="185" t="s">
        <v>251</v>
      </c>
      <c r="D87" s="197" t="s">
        <v>70</v>
      </c>
      <c r="E87" s="187"/>
      <c r="F87" s="187" t="str">
        <f>VLOOKUP(C87,Sheet_2_HT!C:BK,52,FALSE)</f>
        <v>x</v>
      </c>
      <c r="G87" s="187" t="str">
        <f>VLOOKUP(C87,Sheet_2_HT!C:BK,53,FALSE)</f>
        <v>x</v>
      </c>
      <c r="H87" s="187" t="str">
        <f>VLOOKUP(C87,Sheet_2_HT!C:BK,54,FALSE)</f>
        <v>x</v>
      </c>
      <c r="I87" s="187" t="str">
        <f>VLOOKUP(C87,Sheet_2_HT!C:BK,55,FALSE)</f>
        <v>x</v>
      </c>
      <c r="J87" s="187" t="str">
        <f>VLOOKUP(C87,Sheet_2_HT!C:BK,56,FALSE)</f>
        <v>x</v>
      </c>
      <c r="K87" s="187" t="str">
        <f>VLOOKUP(C87,Sheet_2_HT!C:BK,57,FALSE)</f>
        <v>x</v>
      </c>
      <c r="L87" s="187" t="str">
        <f>VLOOKUP(C87,Sheet_2_HT!C:BK,58,FALSE)</f>
        <v>x</v>
      </c>
      <c r="M87" s="187" t="str">
        <f>VLOOKUP(C87,Sheet_2_HT!C:BK,59,FALSE)</f>
        <v>x</v>
      </c>
      <c r="N87" s="187" t="str">
        <f>VLOOKUP(C87,Sheet_2_HT!C:BK,60,FALSE)</f>
        <v>x</v>
      </c>
      <c r="O87" s="187" t="str">
        <f>VLOOKUP(C87,Sheet_2_HT!C:BK,61,FALSE)</f>
        <v>x</v>
      </c>
      <c r="P87" s="188">
        <v>40</v>
      </c>
      <c r="Q87" s="189" t="s">
        <v>42</v>
      </c>
      <c r="R87" s="184" t="s">
        <v>168</v>
      </c>
      <c r="S87" s="193" t="s">
        <v>260</v>
      </c>
      <c r="T87" s="192">
        <f t="shared" si="1"/>
        <v>1</v>
      </c>
      <c r="U87" s="120"/>
      <c r="V87" s="136"/>
      <c r="W87" s="112"/>
      <c r="X87" s="113"/>
      <c r="Y87" s="115"/>
    </row>
    <row r="88" spans="1:27" x14ac:dyDescent="0.3">
      <c r="A88" s="183" t="s">
        <v>179</v>
      </c>
      <c r="B88" s="184" t="s">
        <v>261</v>
      </c>
      <c r="C88" s="185" t="s">
        <v>251</v>
      </c>
      <c r="D88" s="197" t="s">
        <v>70</v>
      </c>
      <c r="E88" s="187"/>
      <c r="F88" s="187" t="str">
        <f>VLOOKUP(C88,Sheet_2_HT!C:BK,52,FALSE)</f>
        <v>x</v>
      </c>
      <c r="G88" s="187" t="str">
        <f>VLOOKUP(C88,Sheet_2_HT!C:BK,53,FALSE)</f>
        <v>x</v>
      </c>
      <c r="H88" s="187" t="str">
        <f>VLOOKUP(C88,Sheet_2_HT!C:BK,54,FALSE)</f>
        <v>x</v>
      </c>
      <c r="I88" s="187" t="str">
        <f>VLOOKUP(C88,Sheet_2_HT!C:BK,55,FALSE)</f>
        <v>x</v>
      </c>
      <c r="J88" s="187" t="str">
        <f>VLOOKUP(C88,Sheet_2_HT!C:BK,56,FALSE)</f>
        <v>x</v>
      </c>
      <c r="K88" s="187" t="str">
        <f>VLOOKUP(C88,Sheet_2_HT!C:BK,57,FALSE)</f>
        <v>x</v>
      </c>
      <c r="L88" s="187" t="str">
        <f>VLOOKUP(C88,Sheet_2_HT!C:BK,58,FALSE)</f>
        <v>x</v>
      </c>
      <c r="M88" s="187" t="str">
        <f>VLOOKUP(C88,Sheet_2_HT!C:BK,59,FALSE)</f>
        <v>x</v>
      </c>
      <c r="N88" s="187" t="str">
        <f>VLOOKUP(C88,Sheet_2_HT!C:BK,60,FALSE)</f>
        <v>x</v>
      </c>
      <c r="O88" s="187" t="str">
        <f>VLOOKUP(C88,Sheet_2_HT!C:BK,61,FALSE)</f>
        <v>x</v>
      </c>
      <c r="P88" s="188">
        <v>128</v>
      </c>
      <c r="Q88" s="189" t="s">
        <v>42</v>
      </c>
      <c r="R88" s="184" t="s">
        <v>261</v>
      </c>
      <c r="S88" s="193" t="s">
        <v>262</v>
      </c>
      <c r="T88" s="192">
        <f t="shared" si="1"/>
        <v>1</v>
      </c>
      <c r="U88" s="120"/>
      <c r="V88" s="136"/>
      <c r="W88" s="112"/>
      <c r="X88" s="113"/>
      <c r="Y88" s="115"/>
    </row>
    <row r="89" spans="1:27" ht="19.5" customHeight="1" x14ac:dyDescent="0.3">
      <c r="A89" s="183" t="s">
        <v>3</v>
      </c>
      <c r="B89" s="184" t="s">
        <v>3</v>
      </c>
      <c r="C89" s="185" t="s">
        <v>263</v>
      </c>
      <c r="D89" s="186" t="s">
        <v>6</v>
      </c>
      <c r="E89" s="187"/>
      <c r="F89" s="187" t="str">
        <f>VLOOKUP(C89,Sheet_2_HT!C:BK,52,FALSE)</f>
        <v>x</v>
      </c>
      <c r="G89" s="187" t="str">
        <f>VLOOKUP(C89,Sheet_2_HT!C:BK,53,FALSE)</f>
        <v>x</v>
      </c>
      <c r="H89" s="187" t="str">
        <f>VLOOKUP(C89,Sheet_2_HT!C:BK,54,FALSE)</f>
        <v>x</v>
      </c>
      <c r="I89" s="187" t="str">
        <f>VLOOKUP(C89,Sheet_2_HT!C:BK,55,FALSE)</f>
        <v>x</v>
      </c>
      <c r="J89" s="187" t="str">
        <f>VLOOKUP(C89,Sheet_2_HT!C:BK,56,FALSE)</f>
        <v>x</v>
      </c>
      <c r="K89" s="187" t="str">
        <f>VLOOKUP(C89,Sheet_2_HT!C:BK,57,FALSE)</f>
        <v>x</v>
      </c>
      <c r="L89" s="187" t="str">
        <f>VLOOKUP(C89,Sheet_2_HT!C:BK,58,FALSE)</f>
        <v>x</v>
      </c>
      <c r="M89" s="187" t="str">
        <f>VLOOKUP(C89,Sheet_2_HT!C:BK,59,FALSE)</f>
        <v>x</v>
      </c>
      <c r="N89" s="187" t="str">
        <f>VLOOKUP(C89,Sheet_2_HT!C:BK,60,FALSE)</f>
        <v>x</v>
      </c>
      <c r="O89" s="187" t="str">
        <f>VLOOKUP(C89,Sheet_2_HT!C:BK,61,FALSE)</f>
        <v>x</v>
      </c>
      <c r="P89" s="188">
        <v>22</v>
      </c>
      <c r="Q89" s="189" t="s">
        <v>47</v>
      </c>
      <c r="R89" s="184" t="s">
        <v>3</v>
      </c>
      <c r="S89" s="193" t="s">
        <v>263</v>
      </c>
      <c r="T89" s="192">
        <f t="shared" si="1"/>
        <v>0</v>
      </c>
      <c r="U89" s="120"/>
      <c r="V89" s="139" t="s">
        <v>264</v>
      </c>
      <c r="W89" s="112"/>
      <c r="X89" s="113"/>
      <c r="Y89" s="115"/>
    </row>
    <row r="90" spans="1:27" ht="48" customHeight="1" x14ac:dyDescent="0.3">
      <c r="A90" s="183" t="s">
        <v>265</v>
      </c>
      <c r="B90" s="184" t="s">
        <v>265</v>
      </c>
      <c r="C90" s="185" t="s">
        <v>266</v>
      </c>
      <c r="D90" s="186" t="s">
        <v>6</v>
      </c>
      <c r="E90" s="187"/>
      <c r="F90" s="187" t="str">
        <f>VLOOKUP(C90,Sheet_2_HT!C:BK,52,FALSE)</f>
        <v>x</v>
      </c>
      <c r="G90" s="187" t="str">
        <f>VLOOKUP(C90,Sheet_2_HT!C:BK,53,FALSE)</f>
        <v>x</v>
      </c>
      <c r="H90" s="187" t="str">
        <f>VLOOKUP(C90,Sheet_2_HT!C:BK,54,FALSE)</f>
        <v>x</v>
      </c>
      <c r="I90" s="187" t="str">
        <f>VLOOKUP(C90,Sheet_2_HT!C:BK,55,FALSE)</f>
        <v>x</v>
      </c>
      <c r="J90" s="187" t="str">
        <f>VLOOKUP(C90,Sheet_2_HT!C:BK,56,FALSE)</f>
        <v>x</v>
      </c>
      <c r="K90" s="187" t="str">
        <f>VLOOKUP(C90,Sheet_2_HT!C:BK,57,FALSE)</f>
        <v>x</v>
      </c>
      <c r="L90" s="187" t="str">
        <f>VLOOKUP(C90,Sheet_2_HT!C:BK,58,FALSE)</f>
        <v>x</v>
      </c>
      <c r="M90" s="187" t="str">
        <f>VLOOKUP(C90,Sheet_2_HT!C:BK,59,FALSE)</f>
        <v>x</v>
      </c>
      <c r="N90" s="187" t="str">
        <f>VLOOKUP(C90,Sheet_2_HT!C:BK,60,FALSE)</f>
        <v>x</v>
      </c>
      <c r="O90" s="187" t="str">
        <f>VLOOKUP(C90,Sheet_2_HT!C:BK,61,FALSE)</f>
        <v>x</v>
      </c>
      <c r="P90" s="188">
        <v>16</v>
      </c>
      <c r="Q90" s="189" t="s">
        <v>42</v>
      </c>
      <c r="R90" s="184" t="s">
        <v>265</v>
      </c>
      <c r="S90" s="193" t="s">
        <v>266</v>
      </c>
      <c r="T90" s="192">
        <f t="shared" si="1"/>
        <v>0</v>
      </c>
      <c r="U90" s="120"/>
      <c r="V90" s="135" t="s">
        <v>267</v>
      </c>
      <c r="W90" s="112"/>
      <c r="X90" s="113"/>
      <c r="Y90" s="115"/>
      <c r="AA90" t="s">
        <v>50</v>
      </c>
    </row>
    <row r="91" spans="1:27" x14ac:dyDescent="0.3">
      <c r="A91" s="183" t="s">
        <v>78</v>
      </c>
      <c r="B91" s="184" t="s">
        <v>268</v>
      </c>
      <c r="C91" s="185" t="s">
        <v>269</v>
      </c>
      <c r="D91" s="186" t="s">
        <v>6</v>
      </c>
      <c r="E91" s="187"/>
      <c r="F91" s="187" t="str">
        <f>VLOOKUP(C91,Sheet_2_HT!C:BK,52,FALSE)</f>
        <v>x</v>
      </c>
      <c r="G91" s="187" t="str">
        <f>VLOOKUP(C91,Sheet_2_HT!C:BK,53,FALSE)</f>
        <v>x</v>
      </c>
      <c r="H91" s="187" t="str">
        <f>VLOOKUP(C91,Sheet_2_HT!C:BK,54,FALSE)</f>
        <v>x</v>
      </c>
      <c r="I91" s="187" t="str">
        <f>VLOOKUP(C91,Sheet_2_HT!C:BK,55,FALSE)</f>
        <v>x</v>
      </c>
      <c r="J91" s="187" t="str">
        <f>VLOOKUP(C91,Sheet_2_HT!C:BK,56,FALSE)</f>
        <v>x</v>
      </c>
      <c r="K91" s="187" t="str">
        <f>VLOOKUP(C91,Sheet_2_HT!C:BK,57,FALSE)</f>
        <v>x</v>
      </c>
      <c r="L91" s="187" t="str">
        <f>VLOOKUP(C91,Sheet_2_HT!C:BK,58,FALSE)</f>
        <v>x</v>
      </c>
      <c r="M91" s="187" t="str">
        <f>VLOOKUP(C91,Sheet_2_HT!C:BK,59,FALSE)</f>
        <v>x</v>
      </c>
      <c r="N91" s="187" t="str">
        <f>VLOOKUP(C91,Sheet_2_HT!C:BK,60,FALSE)</f>
        <v>x</v>
      </c>
      <c r="O91" s="187" t="str">
        <f>VLOOKUP(C91,Sheet_2_HT!C:BK,61,FALSE)</f>
        <v>x</v>
      </c>
      <c r="P91" s="188">
        <v>16</v>
      </c>
      <c r="Q91" s="189" t="s">
        <v>42</v>
      </c>
      <c r="R91" s="184" t="s">
        <v>268</v>
      </c>
      <c r="S91" s="193" t="s">
        <v>270</v>
      </c>
      <c r="T91" s="192">
        <f t="shared" si="1"/>
        <v>0</v>
      </c>
      <c r="U91" s="120"/>
      <c r="V91" s="135" t="s">
        <v>271</v>
      </c>
      <c r="W91" s="112"/>
      <c r="X91" s="113"/>
      <c r="Y91" s="115"/>
    </row>
    <row r="92" spans="1:27" ht="26.4" x14ac:dyDescent="0.3">
      <c r="A92" s="183" t="s">
        <v>78</v>
      </c>
      <c r="B92" s="184" t="s">
        <v>272</v>
      </c>
      <c r="C92" s="185" t="s">
        <v>273</v>
      </c>
      <c r="D92" s="186" t="s">
        <v>6</v>
      </c>
      <c r="E92" s="187"/>
      <c r="F92" s="187" t="str">
        <f>VLOOKUP(C92,Sheet_2_HT!C:BK,52,FALSE)</f>
        <v>x</v>
      </c>
      <c r="G92" s="187" t="str">
        <f>VLOOKUP(C92,Sheet_2_HT!C:BK,53,FALSE)</f>
        <v>x</v>
      </c>
      <c r="H92" s="187" t="str">
        <f>VLOOKUP(C92,Sheet_2_HT!C:BK,54,FALSE)</f>
        <v>x</v>
      </c>
      <c r="I92" s="187" t="str">
        <f>VLOOKUP(C92,Sheet_2_HT!C:BK,55,FALSE)</f>
        <v>x</v>
      </c>
      <c r="J92" s="187" t="str">
        <f>VLOOKUP(C92,Sheet_2_HT!C:BK,56,FALSE)</f>
        <v>x</v>
      </c>
      <c r="K92" s="187" t="str">
        <f>VLOOKUP(C92,Sheet_2_HT!C:BK,57,FALSE)</f>
        <v>x</v>
      </c>
      <c r="L92" s="187" t="str">
        <f>VLOOKUP(C92,Sheet_2_HT!C:BK,58,FALSE)</f>
        <v>x</v>
      </c>
      <c r="M92" s="187" t="str">
        <f>VLOOKUP(C92,Sheet_2_HT!C:BK,59,FALSE)</f>
        <v>x</v>
      </c>
      <c r="N92" s="187" t="str">
        <f>VLOOKUP(C92,Sheet_2_HT!C:BK,60,FALSE)</f>
        <v>x</v>
      </c>
      <c r="O92" s="187" t="str">
        <f>VLOOKUP(C92,Sheet_2_HT!C:BK,61,FALSE)</f>
        <v>x</v>
      </c>
      <c r="P92" s="188">
        <v>16</v>
      </c>
      <c r="Q92" s="189" t="s">
        <v>42</v>
      </c>
      <c r="R92" s="184" t="s">
        <v>272</v>
      </c>
      <c r="S92" s="193" t="s">
        <v>273</v>
      </c>
      <c r="T92" s="192">
        <f t="shared" si="1"/>
        <v>0</v>
      </c>
      <c r="U92" s="120"/>
      <c r="V92" s="136" t="s">
        <v>274</v>
      </c>
      <c r="W92" s="112"/>
      <c r="X92" s="113"/>
      <c r="Y92" s="115"/>
      <c r="AA92" t="s">
        <v>50</v>
      </c>
    </row>
    <row r="93" spans="1:27" ht="26.4" x14ac:dyDescent="0.3">
      <c r="A93" s="183" t="s">
        <v>275</v>
      </c>
      <c r="B93" s="184" t="s">
        <v>276</v>
      </c>
      <c r="C93" s="185" t="s">
        <v>277</v>
      </c>
      <c r="D93" s="197" t="s">
        <v>70</v>
      </c>
      <c r="E93" s="187"/>
      <c r="F93" s="187"/>
      <c r="G93" s="187"/>
      <c r="H93" s="187"/>
      <c r="I93" s="187"/>
      <c r="J93" s="187" t="str">
        <f>VLOOKUP(C93,Sheet_2_HT!C:BK,56,FALSE)</f>
        <v>x</v>
      </c>
      <c r="K93" s="187" t="str">
        <f>VLOOKUP(C93,Sheet_2_HT!C:BK,57,FALSE)</f>
        <v>x</v>
      </c>
      <c r="L93" s="187" t="str">
        <f>VLOOKUP(C93,Sheet_2_HT!C:BK,58,FALSE)</f>
        <v>x</v>
      </c>
      <c r="M93" s="187"/>
      <c r="N93" s="187"/>
      <c r="O93" s="187"/>
      <c r="P93" s="188">
        <v>22</v>
      </c>
      <c r="Q93" s="189" t="s">
        <v>47</v>
      </c>
      <c r="R93" s="184" t="s">
        <v>276</v>
      </c>
      <c r="S93" s="193" t="s">
        <v>278</v>
      </c>
      <c r="T93" s="192">
        <f t="shared" si="1"/>
        <v>0</v>
      </c>
      <c r="U93" s="120"/>
      <c r="V93" s="136" t="s">
        <v>279</v>
      </c>
      <c r="W93" s="112"/>
      <c r="X93" s="113"/>
      <c r="Y93" s="115"/>
    </row>
    <row r="94" spans="1:27" x14ac:dyDescent="0.3">
      <c r="A94" s="183" t="s">
        <v>275</v>
      </c>
      <c r="B94" s="184" t="s">
        <v>280</v>
      </c>
      <c r="C94" s="185" t="s">
        <v>281</v>
      </c>
      <c r="D94" s="197" t="s">
        <v>70</v>
      </c>
      <c r="E94" s="187"/>
      <c r="F94" s="187" t="str">
        <f>VLOOKUP(C94,Sheet_2_HT!C:BK,52,FALSE)</f>
        <v>x</v>
      </c>
      <c r="G94" s="187" t="str">
        <f>VLOOKUP(C94,Sheet_2_HT!C:BK,53,FALSE)</f>
        <v>x</v>
      </c>
      <c r="H94" s="187" t="str">
        <f>VLOOKUP(C94,Sheet_2_HT!C:BK,54,FALSE)</f>
        <v>x</v>
      </c>
      <c r="I94" s="187" t="str">
        <f>VLOOKUP(C94,Sheet_2_HT!C:BK,55,FALSE)</f>
        <v>x</v>
      </c>
      <c r="J94" s="187" t="str">
        <f>VLOOKUP(C94,Sheet_2_HT!C:BK,56,FALSE)</f>
        <v>x</v>
      </c>
      <c r="K94" s="187" t="str">
        <f>VLOOKUP(C94,Sheet_2_HT!C:BK,57,FALSE)</f>
        <v>x</v>
      </c>
      <c r="L94" s="187" t="str">
        <f>VLOOKUP(C94,Sheet_2_HT!C:BK,58,FALSE)</f>
        <v>x</v>
      </c>
      <c r="M94" s="187" t="str">
        <f>VLOOKUP(C94,Sheet_2_HT!C:BK,59,FALSE)</f>
        <v>x</v>
      </c>
      <c r="N94" s="187" t="str">
        <f>VLOOKUP(C94,Sheet_2_HT!C:BK,60,FALSE)</f>
        <v>x</v>
      </c>
      <c r="O94" s="187" t="str">
        <f>VLOOKUP(C94,Sheet_2_HT!C:BK,61,FALSE)</f>
        <v>x</v>
      </c>
      <c r="P94" s="188">
        <v>22</v>
      </c>
      <c r="Q94" s="189" t="s">
        <v>47</v>
      </c>
      <c r="R94" s="184" t="s">
        <v>280</v>
      </c>
      <c r="S94" s="193" t="s">
        <v>281</v>
      </c>
      <c r="T94" s="192">
        <f t="shared" si="1"/>
        <v>1</v>
      </c>
      <c r="U94" s="120"/>
      <c r="V94" s="136" t="s">
        <v>282</v>
      </c>
      <c r="W94" s="112"/>
      <c r="X94" s="113"/>
      <c r="Y94" s="115"/>
    </row>
    <row r="95" spans="1:27" x14ac:dyDescent="0.3">
      <c r="A95" s="183"/>
      <c r="B95" s="184"/>
      <c r="C95" s="185" t="s">
        <v>283</v>
      </c>
      <c r="D95" s="197" t="s">
        <v>70</v>
      </c>
      <c r="E95" s="187"/>
      <c r="F95" s="187"/>
      <c r="G95" s="187"/>
      <c r="H95" s="187"/>
      <c r="I95" s="187"/>
      <c r="J95" s="187"/>
      <c r="K95" s="187" t="str">
        <f>VLOOKUP(C95,Sheet_2_HT!C:BK,57,FALSE)</f>
        <v>x</v>
      </c>
      <c r="L95" s="187" t="str">
        <f>VLOOKUP(C95,Sheet_2_HT!C:BK,58,FALSE)</f>
        <v>x</v>
      </c>
      <c r="M95" s="187"/>
      <c r="N95" s="187"/>
      <c r="O95" s="187"/>
      <c r="P95" s="184"/>
      <c r="Q95" s="189"/>
      <c r="R95" s="184"/>
      <c r="S95" s="193" t="s">
        <v>283</v>
      </c>
      <c r="T95" s="192">
        <f t="shared" si="1"/>
        <v>0</v>
      </c>
      <c r="U95" s="120"/>
      <c r="V95" s="161" t="s">
        <v>284</v>
      </c>
      <c r="W95" s="112"/>
      <c r="X95" s="113"/>
      <c r="Y95" s="115"/>
      <c r="AA95" t="s">
        <v>50</v>
      </c>
    </row>
    <row r="96" spans="1:27" x14ac:dyDescent="0.3">
      <c r="A96" s="183"/>
      <c r="B96" s="184"/>
      <c r="C96" s="185" t="s">
        <v>285</v>
      </c>
      <c r="D96" s="197" t="s">
        <v>70</v>
      </c>
      <c r="E96" s="187"/>
      <c r="F96" s="187"/>
      <c r="G96" s="187"/>
      <c r="H96" s="187"/>
      <c r="I96" s="187"/>
      <c r="J96" s="187"/>
      <c r="K96" s="187" t="str">
        <f>VLOOKUP(C96,Sheet_2_HT!C:BK,57,FALSE)</f>
        <v>x</v>
      </c>
      <c r="L96" s="187" t="str">
        <f>VLOOKUP(C96,Sheet_2_HT!C:BK,58,FALSE)</f>
        <v>x</v>
      </c>
      <c r="M96" s="187"/>
      <c r="N96" s="187"/>
      <c r="O96" s="187"/>
      <c r="P96" s="184"/>
      <c r="Q96" s="189"/>
      <c r="R96" s="184"/>
      <c r="S96" s="193" t="s">
        <v>285</v>
      </c>
      <c r="T96" s="192">
        <f t="shared" si="1"/>
        <v>0</v>
      </c>
      <c r="U96" s="120"/>
      <c r="V96" s="137" t="s">
        <v>286</v>
      </c>
      <c r="W96" s="112"/>
      <c r="X96" s="113"/>
      <c r="Y96" s="115"/>
    </row>
    <row r="97" spans="1:27" x14ac:dyDescent="0.3">
      <c r="A97" s="183"/>
      <c r="B97" s="184"/>
      <c r="C97" s="185" t="s">
        <v>287</v>
      </c>
      <c r="D97" s="186" t="s">
        <v>6</v>
      </c>
      <c r="E97" s="187"/>
      <c r="F97" s="187" t="str">
        <f>VLOOKUP(C97,Sheet_2_HT!C:BK,52,FALSE)</f>
        <v>x</v>
      </c>
      <c r="G97" s="187" t="str">
        <f>VLOOKUP(C97,Sheet_2_HT!C:BK,53,FALSE)</f>
        <v>x</v>
      </c>
      <c r="H97" s="187" t="str">
        <f>VLOOKUP(C97,Sheet_2_HT!C:BK,54,FALSE)</f>
        <v>x</v>
      </c>
      <c r="I97" s="187" t="str">
        <f>VLOOKUP(C97,Sheet_2_HT!C:BK,55,FALSE)</f>
        <v>x</v>
      </c>
      <c r="J97" s="187" t="str">
        <f>VLOOKUP(C97,Sheet_2_HT!C:BK,56,FALSE)</f>
        <v>x</v>
      </c>
      <c r="K97" s="187" t="str">
        <f>VLOOKUP(C97,Sheet_2_HT!C:BK,57,FALSE)</f>
        <v>x</v>
      </c>
      <c r="L97" s="187" t="str">
        <f>VLOOKUP(C97,Sheet_2_HT!C:BK,58,FALSE)</f>
        <v>x</v>
      </c>
      <c r="M97" s="187" t="str">
        <f>VLOOKUP(C97,Sheet_2_HT!C:BK,59,FALSE)</f>
        <v>x</v>
      </c>
      <c r="N97" s="187" t="str">
        <f>VLOOKUP(C97,Sheet_2_HT!C:BK,60,FALSE)</f>
        <v>x</v>
      </c>
      <c r="O97" s="187" t="str">
        <f>VLOOKUP(C97,Sheet_2_HT!C:BK,61,FALSE)</f>
        <v>x</v>
      </c>
      <c r="P97" s="184"/>
      <c r="Q97" s="189"/>
      <c r="R97" s="184"/>
      <c r="S97" s="193" t="s">
        <v>287</v>
      </c>
      <c r="T97" s="192">
        <f t="shared" si="1"/>
        <v>0</v>
      </c>
      <c r="U97" s="120"/>
      <c r="V97" s="136" t="s">
        <v>288</v>
      </c>
      <c r="W97" s="112"/>
      <c r="X97" s="113"/>
      <c r="Y97" s="115"/>
    </row>
    <row r="98" spans="1:27" ht="67.5" customHeight="1" x14ac:dyDescent="0.3">
      <c r="A98" s="183"/>
      <c r="B98" s="184"/>
      <c r="C98" s="185" t="s">
        <v>289</v>
      </c>
      <c r="D98" s="197" t="s">
        <v>70</v>
      </c>
      <c r="E98" s="187"/>
      <c r="F98" s="187" t="str">
        <f>VLOOKUP(C98,Sheet_2_HT!C:BK,52,FALSE)</f>
        <v>x</v>
      </c>
      <c r="G98" s="187" t="str">
        <f>VLOOKUP(C98,Sheet_2_HT!C:BK,53,FALSE)</f>
        <v>x</v>
      </c>
      <c r="H98" s="187" t="str">
        <f>VLOOKUP(C98,Sheet_2_HT!C:BK,54,FALSE)</f>
        <v>x</v>
      </c>
      <c r="I98" s="187" t="str">
        <f>VLOOKUP(C98,Sheet_2_HT!C:BK,55,FALSE)</f>
        <v>x</v>
      </c>
      <c r="J98" s="187" t="str">
        <f>VLOOKUP(C98,Sheet_2_HT!C:BK,56,FALSE)</f>
        <v>x</v>
      </c>
      <c r="K98" s="187" t="str">
        <f>VLOOKUP(C98,Sheet_2_HT!C:BK,57,FALSE)</f>
        <v>x</v>
      </c>
      <c r="L98" s="187" t="str">
        <f>VLOOKUP(C98,Sheet_2_HT!C:BK,58,FALSE)</f>
        <v>x</v>
      </c>
      <c r="M98" s="187" t="str">
        <f>VLOOKUP(C98,Sheet_2_HT!C:BK,59,FALSE)</f>
        <v>x</v>
      </c>
      <c r="N98" s="187" t="str">
        <f>VLOOKUP(C98,Sheet_2_HT!C:BK,60,FALSE)</f>
        <v>x</v>
      </c>
      <c r="O98" s="187" t="str">
        <f>VLOOKUP(C98,Sheet_2_HT!C:BK,61,FALSE)</f>
        <v>x</v>
      </c>
      <c r="P98" s="184"/>
      <c r="Q98" s="189"/>
      <c r="R98" s="184"/>
      <c r="S98" s="193" t="s">
        <v>289</v>
      </c>
      <c r="T98" s="192">
        <f t="shared" si="1"/>
        <v>1</v>
      </c>
      <c r="U98" s="120"/>
      <c r="V98" s="136" t="s">
        <v>290</v>
      </c>
      <c r="W98" s="112" t="s">
        <v>41</v>
      </c>
      <c r="X98" s="116" t="s">
        <v>291</v>
      </c>
      <c r="Y98" s="115"/>
    </row>
    <row r="99" spans="1:27" ht="31.5" customHeight="1" x14ac:dyDescent="0.3">
      <c r="A99" s="175"/>
      <c r="B99" s="210"/>
      <c r="C99" s="169"/>
      <c r="D99" s="197" t="s">
        <v>70</v>
      </c>
      <c r="E99" s="187"/>
      <c r="F99" s="211"/>
      <c r="G99" s="211"/>
      <c r="H99" s="211" t="s">
        <v>41</v>
      </c>
      <c r="I99" s="211"/>
      <c r="J99" s="211"/>
      <c r="K99" s="211"/>
      <c r="L99" s="211"/>
      <c r="M99" s="211"/>
      <c r="N99" s="211"/>
      <c r="O99" s="211"/>
      <c r="P99" s="211"/>
      <c r="Q99" s="211"/>
      <c r="R99" s="184"/>
      <c r="S99" s="212" t="s">
        <v>292</v>
      </c>
      <c r="T99" s="192">
        <f t="shared" si="1"/>
        <v>0</v>
      </c>
      <c r="U99" s="117"/>
      <c r="V99" s="141" t="s">
        <v>293</v>
      </c>
      <c r="W99" s="132"/>
      <c r="X99" s="127"/>
      <c r="Y99" s="129"/>
      <c r="AA99" s="144" t="s">
        <v>50</v>
      </c>
    </row>
    <row r="100" spans="1:27" ht="27.75" customHeight="1" x14ac:dyDescent="0.3">
      <c r="A100" s="175"/>
      <c r="B100" s="210"/>
      <c r="C100" s="169"/>
      <c r="D100" s="197" t="s">
        <v>70</v>
      </c>
      <c r="E100" s="187"/>
      <c r="F100" s="211" t="s">
        <v>41</v>
      </c>
      <c r="G100" s="211" t="s">
        <v>41</v>
      </c>
      <c r="H100" s="211" t="s">
        <v>41</v>
      </c>
      <c r="I100" s="211" t="s">
        <v>41</v>
      </c>
      <c r="J100" s="211" t="s">
        <v>41</v>
      </c>
      <c r="K100" s="211" t="s">
        <v>41</v>
      </c>
      <c r="L100" s="211" t="s">
        <v>41</v>
      </c>
      <c r="M100" s="211" t="s">
        <v>41</v>
      </c>
      <c r="N100" s="211" t="s">
        <v>41</v>
      </c>
      <c r="O100" s="211" t="s">
        <v>41</v>
      </c>
      <c r="P100" s="211"/>
      <c r="Q100" s="211"/>
      <c r="R100" s="184"/>
      <c r="S100" s="212" t="s">
        <v>294</v>
      </c>
      <c r="T100" s="192">
        <f t="shared" si="1"/>
        <v>1</v>
      </c>
      <c r="U100" s="117"/>
      <c r="V100" s="158" t="s">
        <v>295</v>
      </c>
      <c r="W100" s="132"/>
      <c r="X100" s="127"/>
      <c r="Y100" s="129"/>
      <c r="AA100" s="144" t="s">
        <v>50</v>
      </c>
    </row>
    <row r="101" spans="1:27" ht="26.4" x14ac:dyDescent="0.3">
      <c r="A101" s="175"/>
      <c r="B101" s="210"/>
      <c r="C101" s="169"/>
      <c r="D101" s="197" t="s">
        <v>70</v>
      </c>
      <c r="E101" s="187"/>
      <c r="F101" s="211" t="s">
        <v>41</v>
      </c>
      <c r="G101" s="211" t="s">
        <v>41</v>
      </c>
      <c r="H101" s="211" t="s">
        <v>41</v>
      </c>
      <c r="I101" s="211" t="s">
        <v>41</v>
      </c>
      <c r="J101" s="211" t="s">
        <v>41</v>
      </c>
      <c r="K101" s="211" t="s">
        <v>41</v>
      </c>
      <c r="L101" s="211" t="s">
        <v>41</v>
      </c>
      <c r="M101" s="211" t="s">
        <v>41</v>
      </c>
      <c r="N101" s="211" t="s">
        <v>41</v>
      </c>
      <c r="O101" s="211" t="s">
        <v>41</v>
      </c>
      <c r="P101" s="211"/>
      <c r="Q101" s="211"/>
      <c r="R101" s="184"/>
      <c r="S101" s="212" t="s">
        <v>296</v>
      </c>
      <c r="T101" s="192">
        <f t="shared" si="1"/>
        <v>1</v>
      </c>
      <c r="U101" s="117"/>
      <c r="V101" s="158" t="s">
        <v>297</v>
      </c>
      <c r="W101" s="132"/>
      <c r="X101" s="127"/>
      <c r="Y101" s="129"/>
      <c r="AA101" s="144" t="s">
        <v>50</v>
      </c>
    </row>
    <row r="102" spans="1:27" x14ac:dyDescent="0.3">
      <c r="A102" s="175"/>
      <c r="B102" s="210"/>
      <c r="C102" s="169"/>
      <c r="D102" s="197" t="s">
        <v>70</v>
      </c>
      <c r="E102" s="187"/>
      <c r="F102" s="211"/>
      <c r="G102" s="211"/>
      <c r="H102" s="211"/>
      <c r="I102" s="211"/>
      <c r="J102" s="211"/>
      <c r="K102" s="211"/>
      <c r="L102" s="211"/>
      <c r="M102" s="211" t="s">
        <v>41</v>
      </c>
      <c r="N102" s="211"/>
      <c r="O102" s="211"/>
      <c r="P102" s="211"/>
      <c r="Q102" s="211"/>
      <c r="R102" s="184"/>
      <c r="S102" s="212" t="s">
        <v>298</v>
      </c>
      <c r="T102" s="192">
        <f t="shared" si="1"/>
        <v>0</v>
      </c>
      <c r="U102" s="117"/>
      <c r="V102" s="141" t="s">
        <v>299</v>
      </c>
      <c r="W102" s="132"/>
      <c r="X102" s="127"/>
      <c r="Y102" s="129"/>
      <c r="AA102" s="152" t="s">
        <v>50</v>
      </c>
    </row>
    <row r="103" spans="1:27" ht="13.8" thickBot="1" x14ac:dyDescent="0.35">
      <c r="A103" s="175"/>
      <c r="B103" s="210"/>
      <c r="C103" s="169"/>
      <c r="D103" s="197" t="s">
        <v>70</v>
      </c>
      <c r="E103" s="187"/>
      <c r="F103" s="211" t="s">
        <v>41</v>
      </c>
      <c r="G103" s="211" t="s">
        <v>41</v>
      </c>
      <c r="H103" s="211" t="s">
        <v>41</v>
      </c>
      <c r="I103" s="211" t="s">
        <v>41</v>
      </c>
      <c r="J103" s="211" t="s">
        <v>41</v>
      </c>
      <c r="K103" s="211" t="s">
        <v>41</v>
      </c>
      <c r="L103" s="211" t="s">
        <v>41</v>
      </c>
      <c r="M103" s="211" t="s">
        <v>41</v>
      </c>
      <c r="N103" s="211" t="s">
        <v>41</v>
      </c>
      <c r="O103" s="211" t="s">
        <v>41</v>
      </c>
      <c r="P103" s="211"/>
      <c r="Q103" s="211"/>
      <c r="R103" s="184"/>
      <c r="S103" s="213" t="s">
        <v>300</v>
      </c>
      <c r="T103" s="192">
        <f t="shared" si="1"/>
        <v>1</v>
      </c>
      <c r="U103" s="223"/>
      <c r="V103" s="142" t="s">
        <v>301</v>
      </c>
      <c r="W103" s="132"/>
      <c r="X103" s="127"/>
      <c r="Y103" s="129"/>
    </row>
    <row r="104" spans="1:27" ht="40.200000000000003" thickBot="1" x14ac:dyDescent="0.35">
      <c r="A104" s="183" t="s">
        <v>52</v>
      </c>
      <c r="B104" s="204" t="s">
        <v>302</v>
      </c>
      <c r="C104" s="214" t="s">
        <v>302</v>
      </c>
      <c r="D104" s="197" t="s">
        <v>70</v>
      </c>
      <c r="E104" s="187"/>
      <c r="F104" s="187" t="str">
        <f>VLOOKUP(C104,Sheet_2_HT!C:BK,52,FALSE)</f>
        <v>x</v>
      </c>
      <c r="G104" s="187"/>
      <c r="H104" s="187"/>
      <c r="I104" s="187"/>
      <c r="J104" s="187"/>
      <c r="K104" s="187"/>
      <c r="L104" s="187"/>
      <c r="M104" s="187"/>
      <c r="N104" s="187"/>
      <c r="O104" s="187"/>
      <c r="P104" s="188">
        <v>22</v>
      </c>
      <c r="Q104" s="189" t="s">
        <v>47</v>
      </c>
      <c r="R104" s="215" t="s">
        <v>302</v>
      </c>
      <c r="S104" s="216" t="s">
        <v>302</v>
      </c>
      <c r="T104" s="192">
        <f t="shared" si="1"/>
        <v>1</v>
      </c>
      <c r="U104" s="157" t="s">
        <v>303</v>
      </c>
      <c r="V104" s="137" t="s">
        <v>304</v>
      </c>
      <c r="W104" s="131"/>
      <c r="X104" s="154"/>
      <c r="Y104" s="115"/>
    </row>
    <row r="105" spans="1:27" x14ac:dyDescent="0.3">
      <c r="A105" s="175"/>
      <c r="B105" s="210"/>
      <c r="C105" s="169"/>
      <c r="D105" s="169"/>
      <c r="E105" s="169"/>
      <c r="F105" s="169"/>
      <c r="G105" s="169"/>
      <c r="H105" s="169"/>
      <c r="I105" s="169"/>
      <c r="J105" s="169"/>
      <c r="K105" s="169"/>
      <c r="L105" s="169"/>
      <c r="M105" s="169"/>
      <c r="N105" s="169"/>
      <c r="O105" s="169"/>
      <c r="P105" s="169"/>
      <c r="Q105" s="169"/>
      <c r="R105" s="169"/>
      <c r="S105" s="217" t="s">
        <v>305</v>
      </c>
      <c r="T105" s="218"/>
      <c r="U105" s="155" t="s">
        <v>306</v>
      </c>
    </row>
    <row r="106" spans="1:27" x14ac:dyDescent="0.3">
      <c r="A106" s="175"/>
      <c r="B106" s="210"/>
      <c r="C106" s="169"/>
      <c r="D106" s="169"/>
      <c r="E106" s="169"/>
      <c r="F106" s="169"/>
      <c r="G106" s="169"/>
      <c r="H106" s="169"/>
      <c r="I106" s="169"/>
      <c r="J106" s="169"/>
      <c r="K106" s="169"/>
      <c r="L106" s="169"/>
      <c r="M106" s="169"/>
      <c r="N106" s="169"/>
      <c r="O106" s="169"/>
      <c r="P106" s="169"/>
      <c r="Q106" s="169"/>
      <c r="R106" s="169"/>
      <c r="S106" s="219">
        <v>1</v>
      </c>
      <c r="T106" s="220"/>
      <c r="U106" s="156">
        <v>0</v>
      </c>
    </row>
    <row r="107" spans="1:27" x14ac:dyDescent="0.3">
      <c r="A107" s="175"/>
      <c r="B107" s="210"/>
      <c r="C107" s="169"/>
      <c r="D107" s="169"/>
      <c r="E107" s="169"/>
      <c r="F107" s="169"/>
      <c r="G107" s="169"/>
      <c r="H107" s="169"/>
      <c r="I107" s="169"/>
      <c r="J107" s="169"/>
      <c r="K107" s="169"/>
      <c r="L107" s="169"/>
      <c r="M107" s="169"/>
      <c r="N107" s="169"/>
      <c r="O107" s="169"/>
      <c r="P107" s="169"/>
      <c r="Q107" s="169"/>
      <c r="R107" s="169"/>
      <c r="S107" s="219">
        <v>2</v>
      </c>
      <c r="T107" s="220"/>
      <c r="U107" s="156">
        <v>0</v>
      </c>
      <c r="V107" s="146"/>
    </row>
    <row r="108" spans="1:27" x14ac:dyDescent="0.3">
      <c r="A108" s="175"/>
      <c r="B108" s="210"/>
      <c r="C108" s="169"/>
      <c r="D108" s="169"/>
      <c r="E108" s="169"/>
      <c r="F108" s="169"/>
      <c r="G108" s="169"/>
      <c r="H108" s="169"/>
      <c r="I108" s="169"/>
      <c r="J108" s="169"/>
      <c r="K108" s="169"/>
      <c r="L108" s="169"/>
      <c r="M108" s="169"/>
      <c r="N108" s="169"/>
      <c r="O108" s="169"/>
      <c r="P108" s="169"/>
      <c r="Q108" s="169"/>
      <c r="R108" s="169"/>
      <c r="S108" s="219">
        <v>3</v>
      </c>
      <c r="T108" s="220"/>
      <c r="U108" s="156">
        <v>0</v>
      </c>
    </row>
    <row r="109" spans="1:27" x14ac:dyDescent="0.3">
      <c r="A109" s="175"/>
      <c r="B109" s="210"/>
      <c r="C109" s="169"/>
      <c r="D109" s="169"/>
      <c r="E109" s="169"/>
      <c r="F109" s="169"/>
      <c r="G109" s="169"/>
      <c r="H109" s="169"/>
      <c r="I109" s="169"/>
      <c r="J109" s="169"/>
      <c r="K109" s="169"/>
      <c r="L109" s="169"/>
      <c r="M109" s="169"/>
      <c r="N109" s="169"/>
      <c r="O109" s="169"/>
      <c r="P109" s="169"/>
      <c r="Q109" s="169"/>
      <c r="R109" s="169"/>
      <c r="S109" s="219">
        <v>4</v>
      </c>
      <c r="T109" s="220"/>
      <c r="U109" s="156">
        <v>0</v>
      </c>
    </row>
    <row r="110" spans="1:27" x14ac:dyDescent="0.3">
      <c r="A110" s="175"/>
      <c r="B110" s="210"/>
      <c r="C110" s="169"/>
      <c r="D110" s="169"/>
      <c r="E110" s="169"/>
      <c r="F110" s="169"/>
      <c r="G110" s="169"/>
      <c r="H110" s="169"/>
      <c r="I110" s="169"/>
      <c r="J110" s="169"/>
      <c r="K110" s="169"/>
      <c r="L110" s="169"/>
      <c r="M110" s="169"/>
      <c r="N110" s="169"/>
      <c r="O110" s="169"/>
      <c r="P110" s="169"/>
      <c r="Q110" s="169"/>
      <c r="R110" s="169"/>
      <c r="S110" s="219">
        <v>5</v>
      </c>
      <c r="T110" s="220"/>
      <c r="U110" s="156">
        <v>0</v>
      </c>
    </row>
    <row r="111" spans="1:27" x14ac:dyDescent="0.3">
      <c r="A111" s="175"/>
      <c r="B111" s="210"/>
      <c r="C111" s="169"/>
      <c r="D111" s="169"/>
      <c r="E111" s="169"/>
      <c r="F111" s="169"/>
      <c r="G111" s="169"/>
      <c r="H111" s="169"/>
      <c r="I111" s="169"/>
      <c r="J111" s="169"/>
      <c r="K111" s="169"/>
      <c r="L111" s="169"/>
      <c r="M111" s="169"/>
      <c r="N111" s="169"/>
      <c r="O111" s="169"/>
      <c r="P111" s="169"/>
      <c r="Q111" s="169"/>
      <c r="R111" s="169"/>
      <c r="S111" s="219">
        <v>6</v>
      </c>
      <c r="T111" s="220"/>
      <c r="U111" s="156">
        <v>0</v>
      </c>
    </row>
    <row r="112" spans="1:27" x14ac:dyDescent="0.3">
      <c r="A112" s="175"/>
      <c r="B112" s="210"/>
      <c r="C112" s="169"/>
      <c r="D112" s="169"/>
      <c r="E112" s="169"/>
      <c r="F112" s="169"/>
      <c r="G112" s="169"/>
      <c r="H112" s="169"/>
      <c r="I112" s="169"/>
      <c r="J112" s="169"/>
      <c r="K112" s="169"/>
      <c r="L112" s="169"/>
      <c r="M112" s="169"/>
      <c r="N112" s="169"/>
      <c r="O112" s="169"/>
      <c r="P112" s="169"/>
      <c r="Q112" s="169"/>
      <c r="R112" s="169"/>
      <c r="S112" s="219">
        <v>7</v>
      </c>
      <c r="T112" s="220"/>
      <c r="U112" s="156">
        <v>0</v>
      </c>
    </row>
    <row r="113" spans="1:21" x14ac:dyDescent="0.3">
      <c r="A113" s="175"/>
      <c r="B113" s="210"/>
      <c r="C113" s="169"/>
      <c r="D113" s="169"/>
      <c r="E113" s="169"/>
      <c r="F113" s="169"/>
      <c r="G113" s="169"/>
      <c r="H113" s="169"/>
      <c r="I113" s="169"/>
      <c r="J113" s="169"/>
      <c r="K113" s="169"/>
      <c r="L113" s="169"/>
      <c r="M113" s="169"/>
      <c r="N113" s="169"/>
      <c r="O113" s="169"/>
      <c r="P113" s="169"/>
      <c r="Q113" s="169"/>
      <c r="R113" s="169"/>
      <c r="S113" s="219">
        <v>8</v>
      </c>
      <c r="T113" s="220"/>
      <c r="U113" s="156">
        <v>0</v>
      </c>
    </row>
    <row r="114" spans="1:21" x14ac:dyDescent="0.3">
      <c r="A114" s="175"/>
      <c r="B114" s="210"/>
      <c r="C114" s="169"/>
      <c r="D114" s="169"/>
      <c r="E114" s="169"/>
      <c r="F114" s="169"/>
      <c r="G114" s="169"/>
      <c r="H114" s="169"/>
      <c r="I114" s="169"/>
      <c r="J114" s="169"/>
      <c r="K114" s="169"/>
      <c r="L114" s="169"/>
      <c r="M114" s="169"/>
      <c r="N114" s="169"/>
      <c r="O114" s="169"/>
      <c r="P114" s="169"/>
      <c r="Q114" s="169"/>
      <c r="R114" s="169"/>
      <c r="S114" s="219">
        <v>9</v>
      </c>
      <c r="T114" s="220"/>
      <c r="U114" s="156">
        <v>0</v>
      </c>
    </row>
    <row r="115" spans="1:21" x14ac:dyDescent="0.3">
      <c r="A115" s="175"/>
      <c r="B115" s="210"/>
      <c r="C115" s="169"/>
      <c r="D115" s="169"/>
      <c r="E115" s="169"/>
      <c r="F115" s="169"/>
      <c r="G115" s="169"/>
      <c r="H115" s="169"/>
      <c r="I115" s="169"/>
      <c r="J115" s="169"/>
      <c r="K115" s="169"/>
      <c r="L115" s="169"/>
      <c r="M115" s="169"/>
      <c r="N115" s="169"/>
      <c r="O115" s="169"/>
      <c r="P115" s="169"/>
      <c r="Q115" s="169"/>
      <c r="R115" s="169"/>
      <c r="S115" s="219">
        <v>10</v>
      </c>
      <c r="T115" s="220"/>
      <c r="U115" s="156">
        <v>0</v>
      </c>
    </row>
    <row r="116" spans="1:21" x14ac:dyDescent="0.3">
      <c r="A116" s="175"/>
      <c r="B116" s="210"/>
      <c r="C116" s="169"/>
      <c r="D116" s="169"/>
      <c r="E116" s="169"/>
      <c r="F116" s="169"/>
      <c r="G116" s="169"/>
      <c r="H116" s="169"/>
      <c r="I116" s="169"/>
      <c r="J116" s="169"/>
      <c r="K116" s="169"/>
      <c r="L116" s="169"/>
      <c r="M116" s="169"/>
      <c r="N116" s="169"/>
      <c r="O116" s="169"/>
      <c r="P116" s="169"/>
      <c r="Q116" s="169"/>
      <c r="R116" s="169"/>
      <c r="S116" s="219">
        <v>11</v>
      </c>
      <c r="T116" s="220"/>
      <c r="U116" s="156">
        <v>0</v>
      </c>
    </row>
    <row r="117" spans="1:21" x14ac:dyDescent="0.3">
      <c r="A117" s="175"/>
      <c r="B117" s="210"/>
      <c r="C117" s="169"/>
      <c r="D117" s="169"/>
      <c r="E117" s="169"/>
      <c r="F117" s="169"/>
      <c r="G117" s="169"/>
      <c r="H117" s="169"/>
      <c r="I117" s="169"/>
      <c r="J117" s="169"/>
      <c r="K117" s="169"/>
      <c r="L117" s="169"/>
      <c r="M117" s="169"/>
      <c r="N117" s="169"/>
      <c r="O117" s="169"/>
      <c r="P117" s="169"/>
      <c r="Q117" s="169"/>
      <c r="R117" s="169"/>
      <c r="S117" s="219">
        <v>12</v>
      </c>
      <c r="T117" s="220"/>
      <c r="U117" s="156">
        <v>0</v>
      </c>
    </row>
    <row r="118" spans="1:21" x14ac:dyDescent="0.3">
      <c r="A118" s="175"/>
      <c r="B118" s="210"/>
      <c r="C118" s="169"/>
      <c r="D118" s="169"/>
      <c r="E118" s="169"/>
      <c r="F118" s="169"/>
      <c r="G118" s="169"/>
      <c r="H118" s="169"/>
      <c r="I118" s="169"/>
      <c r="J118" s="169"/>
      <c r="K118" s="169"/>
      <c r="L118" s="169"/>
      <c r="M118" s="169"/>
      <c r="N118" s="169"/>
      <c r="O118" s="169"/>
      <c r="P118" s="169"/>
      <c r="Q118" s="169"/>
      <c r="R118" s="169"/>
      <c r="S118" s="219">
        <v>13</v>
      </c>
      <c r="T118" s="211"/>
      <c r="U118" s="156">
        <v>0</v>
      </c>
    </row>
    <row r="119" spans="1:21" x14ac:dyDescent="0.3">
      <c r="A119" s="175"/>
      <c r="B119" s="210"/>
      <c r="C119" s="169"/>
      <c r="D119" s="169"/>
      <c r="E119" s="169"/>
      <c r="F119" s="169"/>
      <c r="G119" s="169"/>
      <c r="H119" s="169"/>
      <c r="I119" s="169"/>
      <c r="J119" s="169"/>
      <c r="K119" s="169"/>
      <c r="L119" s="169"/>
      <c r="M119" s="169"/>
      <c r="N119" s="169"/>
      <c r="O119" s="169"/>
      <c r="P119" s="169"/>
      <c r="Q119" s="169"/>
      <c r="R119" s="169"/>
      <c r="S119" s="219">
        <v>14</v>
      </c>
      <c r="T119" s="211"/>
      <c r="U119" s="156">
        <v>0</v>
      </c>
    </row>
    <row r="120" spans="1:21" x14ac:dyDescent="0.3">
      <c r="A120" s="175"/>
      <c r="B120" s="210"/>
      <c r="C120" s="169"/>
      <c r="D120" s="169"/>
      <c r="E120" s="169"/>
      <c r="F120" s="169"/>
      <c r="G120" s="169"/>
      <c r="H120" s="169"/>
      <c r="I120" s="169"/>
      <c r="J120" s="169"/>
      <c r="K120" s="169"/>
      <c r="L120" s="169"/>
      <c r="M120" s="169"/>
      <c r="N120" s="169"/>
      <c r="O120" s="169"/>
      <c r="P120" s="169"/>
      <c r="Q120" s="169"/>
      <c r="R120" s="169"/>
      <c r="S120" s="219">
        <v>15</v>
      </c>
      <c r="T120" s="211"/>
      <c r="U120" s="156">
        <v>0</v>
      </c>
    </row>
    <row r="121" spans="1:21" x14ac:dyDescent="0.3">
      <c r="A121" s="175"/>
      <c r="B121" s="210"/>
      <c r="C121" s="169"/>
      <c r="D121" s="169"/>
      <c r="E121" s="169"/>
      <c r="F121" s="169"/>
      <c r="G121" s="169"/>
      <c r="H121" s="169"/>
      <c r="I121" s="169"/>
      <c r="J121" s="169"/>
      <c r="K121" s="169"/>
      <c r="L121" s="169"/>
      <c r="M121" s="169"/>
      <c r="N121" s="169"/>
      <c r="O121" s="169"/>
      <c r="P121" s="169"/>
      <c r="Q121" s="169"/>
      <c r="R121" s="169"/>
      <c r="S121" s="219">
        <v>16</v>
      </c>
      <c r="T121" s="211"/>
      <c r="U121" s="156">
        <v>0</v>
      </c>
    </row>
    <row r="122" spans="1:21" x14ac:dyDescent="0.3">
      <c r="A122" s="175"/>
      <c r="B122" s="210"/>
      <c r="C122" s="169"/>
      <c r="D122" s="169"/>
      <c r="E122" s="169"/>
      <c r="F122" s="169"/>
      <c r="G122" s="169"/>
      <c r="H122" s="169"/>
      <c r="I122" s="169"/>
      <c r="J122" s="169"/>
      <c r="K122" s="169"/>
      <c r="L122" s="169"/>
      <c r="M122" s="169"/>
      <c r="N122" s="169"/>
      <c r="O122" s="169"/>
      <c r="P122" s="169"/>
      <c r="Q122" s="169"/>
      <c r="R122" s="169"/>
      <c r="S122" s="219">
        <v>17</v>
      </c>
      <c r="T122" s="211"/>
      <c r="U122" s="156">
        <v>0</v>
      </c>
    </row>
    <row r="123" spans="1:21" x14ac:dyDescent="0.3">
      <c r="A123" s="175"/>
      <c r="B123" s="210"/>
      <c r="C123" s="169"/>
      <c r="D123" s="169"/>
      <c r="E123" s="169"/>
      <c r="F123" s="169"/>
      <c r="G123" s="169"/>
      <c r="H123" s="169"/>
      <c r="I123" s="169"/>
      <c r="J123" s="169"/>
      <c r="K123" s="169"/>
      <c r="L123" s="169"/>
      <c r="M123" s="169"/>
      <c r="N123" s="169"/>
      <c r="O123" s="169"/>
      <c r="P123" s="169"/>
      <c r="Q123" s="169"/>
      <c r="R123" s="169"/>
      <c r="S123" s="219">
        <v>18</v>
      </c>
      <c r="T123" s="211"/>
      <c r="U123" s="156">
        <v>0</v>
      </c>
    </row>
    <row r="124" spans="1:21" x14ac:dyDescent="0.3">
      <c r="A124" s="175"/>
      <c r="B124" s="210"/>
      <c r="C124" s="169"/>
      <c r="D124" s="169"/>
      <c r="E124" s="169"/>
      <c r="F124" s="169"/>
      <c r="G124" s="169"/>
      <c r="H124" s="169"/>
      <c r="I124" s="169"/>
      <c r="J124" s="169"/>
      <c r="K124" s="169"/>
      <c r="L124" s="169"/>
      <c r="M124" s="169"/>
      <c r="N124" s="169"/>
      <c r="O124" s="169"/>
      <c r="P124" s="169"/>
      <c r="Q124" s="169"/>
      <c r="R124" s="169"/>
      <c r="S124" s="219">
        <v>19</v>
      </c>
      <c r="T124" s="211"/>
      <c r="U124" s="156">
        <v>0</v>
      </c>
    </row>
    <row r="125" spans="1:21" x14ac:dyDescent="0.3">
      <c r="A125" s="175"/>
      <c r="B125" s="210"/>
      <c r="C125" s="169"/>
      <c r="D125" s="169"/>
      <c r="E125" s="169"/>
      <c r="F125" s="169"/>
      <c r="G125" s="169"/>
      <c r="H125" s="169"/>
      <c r="I125" s="169"/>
      <c r="J125" s="169"/>
      <c r="K125" s="169"/>
      <c r="L125" s="169"/>
      <c r="M125" s="169"/>
      <c r="N125" s="169"/>
      <c r="O125" s="169"/>
      <c r="P125" s="169"/>
      <c r="Q125" s="169"/>
      <c r="R125" s="169"/>
      <c r="S125" s="219">
        <v>20</v>
      </c>
      <c r="T125" s="211"/>
      <c r="U125" s="156">
        <v>0</v>
      </c>
    </row>
    <row r="126" spans="1:21" x14ac:dyDescent="0.3">
      <c r="A126" s="175"/>
      <c r="B126" s="210"/>
      <c r="C126" s="169"/>
      <c r="D126" s="169"/>
      <c r="E126" s="169"/>
      <c r="F126" s="169"/>
      <c r="G126" s="169"/>
      <c r="H126" s="169"/>
      <c r="I126" s="169"/>
      <c r="J126" s="169"/>
      <c r="K126" s="169"/>
      <c r="L126" s="169"/>
      <c r="M126" s="169"/>
      <c r="N126" s="169"/>
      <c r="O126" s="169"/>
      <c r="P126" s="169"/>
      <c r="Q126" s="169"/>
      <c r="R126" s="169"/>
      <c r="S126" s="219">
        <v>21</v>
      </c>
      <c r="T126" s="211"/>
      <c r="U126" s="156">
        <v>0</v>
      </c>
    </row>
    <row r="127" spans="1:21" x14ac:dyDescent="0.3">
      <c r="A127" s="175"/>
      <c r="B127" s="210"/>
      <c r="C127" s="169"/>
      <c r="D127" s="169"/>
      <c r="E127" s="169"/>
      <c r="F127" s="169"/>
      <c r="G127" s="169"/>
      <c r="H127" s="169"/>
      <c r="I127" s="169"/>
      <c r="J127" s="169"/>
      <c r="K127" s="169"/>
      <c r="L127" s="169"/>
      <c r="M127" s="169"/>
      <c r="N127" s="169"/>
      <c r="O127" s="169"/>
      <c r="P127" s="169"/>
      <c r="Q127" s="169"/>
      <c r="R127" s="169"/>
      <c r="S127" s="219">
        <v>22</v>
      </c>
      <c r="T127" s="211"/>
      <c r="U127" s="156">
        <v>0</v>
      </c>
    </row>
    <row r="128" spans="1:21" x14ac:dyDescent="0.3">
      <c r="A128" s="175"/>
      <c r="B128" s="210"/>
      <c r="C128" s="169"/>
      <c r="D128" s="169"/>
      <c r="E128" s="169"/>
      <c r="F128" s="169"/>
      <c r="G128" s="169"/>
      <c r="H128" s="169"/>
      <c r="I128" s="169"/>
      <c r="J128" s="169"/>
      <c r="K128" s="169"/>
      <c r="L128" s="169"/>
      <c r="M128" s="169"/>
      <c r="N128" s="169"/>
      <c r="O128" s="169"/>
      <c r="P128" s="169"/>
      <c r="Q128" s="169"/>
      <c r="R128" s="169"/>
      <c r="S128" s="219">
        <v>23</v>
      </c>
      <c r="T128" s="211"/>
      <c r="U128" s="156">
        <v>0</v>
      </c>
    </row>
    <row r="129" spans="1:22" x14ac:dyDescent="0.3">
      <c r="A129" s="175"/>
      <c r="B129" s="210"/>
      <c r="C129" s="169"/>
      <c r="D129" s="169"/>
      <c r="E129" s="169"/>
      <c r="F129" s="169"/>
      <c r="G129" s="169"/>
      <c r="H129" s="169"/>
      <c r="I129" s="169"/>
      <c r="J129" s="169"/>
      <c r="K129" s="169"/>
      <c r="L129" s="169"/>
      <c r="M129" s="169"/>
      <c r="N129" s="169"/>
      <c r="O129" s="169"/>
      <c r="P129" s="169"/>
      <c r="Q129" s="169"/>
      <c r="R129" s="169"/>
      <c r="S129" s="219">
        <v>24</v>
      </c>
      <c r="T129" s="211"/>
      <c r="U129" s="156">
        <v>0</v>
      </c>
    </row>
    <row r="130" spans="1:22" x14ac:dyDescent="0.3">
      <c r="A130" s="175"/>
      <c r="B130" s="210"/>
      <c r="C130" s="169"/>
      <c r="D130" s="169"/>
      <c r="E130" s="169"/>
      <c r="F130" s="169"/>
      <c r="G130" s="169"/>
      <c r="H130" s="169"/>
      <c r="I130" s="169"/>
      <c r="J130" s="169"/>
      <c r="K130" s="169"/>
      <c r="L130" s="169"/>
      <c r="M130" s="169"/>
      <c r="N130" s="169"/>
      <c r="O130" s="169"/>
      <c r="P130" s="169"/>
      <c r="Q130" s="169"/>
      <c r="R130" s="169"/>
      <c r="S130" s="219">
        <v>25</v>
      </c>
      <c r="T130" s="211"/>
      <c r="U130" s="156">
        <v>0</v>
      </c>
    </row>
    <row r="131" spans="1:22" x14ac:dyDescent="0.3">
      <c r="A131" s="175"/>
      <c r="B131" s="210"/>
      <c r="C131" s="169"/>
      <c r="D131" s="169"/>
      <c r="E131" s="169"/>
      <c r="F131" s="169"/>
      <c r="G131" s="169"/>
      <c r="H131" s="169"/>
      <c r="I131" s="169"/>
      <c r="J131" s="169"/>
      <c r="K131" s="169"/>
      <c r="L131" s="169"/>
      <c r="M131" s="169"/>
      <c r="N131" s="169"/>
      <c r="O131" s="169"/>
      <c r="P131" s="169"/>
      <c r="Q131" s="169"/>
      <c r="R131" s="169"/>
      <c r="S131" s="219">
        <v>26</v>
      </c>
      <c r="T131" s="211"/>
      <c r="U131" s="156">
        <v>0</v>
      </c>
    </row>
    <row r="132" spans="1:22" x14ac:dyDescent="0.3">
      <c r="A132" s="175"/>
      <c r="B132" s="210"/>
      <c r="C132" s="169"/>
      <c r="D132" s="169"/>
      <c r="E132" s="169"/>
      <c r="F132" s="169"/>
      <c r="G132" s="169"/>
      <c r="H132" s="169"/>
      <c r="I132" s="169"/>
      <c r="J132" s="169"/>
      <c r="K132" s="169"/>
      <c r="L132" s="169"/>
      <c r="M132" s="169"/>
      <c r="N132" s="169"/>
      <c r="O132" s="169"/>
      <c r="P132" s="169"/>
      <c r="Q132" s="169"/>
      <c r="R132" s="169"/>
      <c r="S132" s="219">
        <v>27</v>
      </c>
      <c r="T132" s="211"/>
      <c r="U132" s="156">
        <v>0</v>
      </c>
    </row>
    <row r="133" spans="1:22" x14ac:dyDescent="0.3">
      <c r="A133" s="175"/>
      <c r="B133" s="210"/>
      <c r="C133" s="169"/>
      <c r="D133" s="169"/>
      <c r="E133" s="169"/>
      <c r="F133" s="169"/>
      <c r="G133" s="169"/>
      <c r="H133" s="169"/>
      <c r="I133" s="169"/>
      <c r="J133" s="169"/>
      <c r="K133" s="169"/>
      <c r="L133" s="169"/>
      <c r="M133" s="169"/>
      <c r="N133" s="169"/>
      <c r="O133" s="169"/>
      <c r="P133" s="169"/>
      <c r="Q133" s="169"/>
      <c r="R133" s="169"/>
      <c r="S133" s="219">
        <v>28</v>
      </c>
      <c r="T133" s="211"/>
      <c r="U133" s="156">
        <v>0</v>
      </c>
    </row>
    <row r="134" spans="1:22" x14ac:dyDescent="0.3">
      <c r="A134" s="175"/>
      <c r="B134" s="210"/>
      <c r="C134" s="169"/>
      <c r="D134" s="169"/>
      <c r="E134" s="169"/>
      <c r="F134" s="169"/>
      <c r="G134" s="169"/>
      <c r="H134" s="169"/>
      <c r="I134" s="169"/>
      <c r="J134" s="169"/>
      <c r="K134" s="169"/>
      <c r="L134" s="169"/>
      <c r="M134" s="169"/>
      <c r="N134" s="169"/>
      <c r="O134" s="169"/>
      <c r="P134" s="169"/>
      <c r="Q134" s="169"/>
      <c r="R134" s="169"/>
      <c r="S134" s="219">
        <v>29</v>
      </c>
      <c r="T134" s="211"/>
      <c r="U134" s="156">
        <v>0</v>
      </c>
    </row>
    <row r="135" spans="1:22" x14ac:dyDescent="0.3">
      <c r="A135" s="175"/>
      <c r="B135" s="210"/>
      <c r="C135" s="169"/>
      <c r="D135" s="169"/>
      <c r="E135" s="169"/>
      <c r="F135" s="169"/>
      <c r="G135" s="169"/>
      <c r="H135" s="169"/>
      <c r="I135" s="169"/>
      <c r="J135" s="169"/>
      <c r="K135" s="169"/>
      <c r="L135" s="169"/>
      <c r="M135" s="169"/>
      <c r="N135" s="169"/>
      <c r="O135" s="169"/>
      <c r="P135" s="169"/>
      <c r="Q135" s="169"/>
      <c r="R135" s="169"/>
      <c r="S135" s="219">
        <v>30</v>
      </c>
      <c r="T135" s="211"/>
      <c r="U135" s="156">
        <v>0</v>
      </c>
    </row>
    <row r="141" spans="1:22" x14ac:dyDescent="0.3">
      <c r="U141" s="159"/>
      <c r="V141" s="164"/>
    </row>
    <row r="142" spans="1:22" x14ac:dyDescent="0.3">
      <c r="U142" s="159"/>
      <c r="V142" s="165"/>
    </row>
    <row r="143" spans="1:22" x14ac:dyDescent="0.3">
      <c r="U143" s="166"/>
      <c r="V143" s="167"/>
    </row>
    <row r="1048569" ht="15" customHeight="1" x14ac:dyDescent="0.3"/>
  </sheetData>
  <sheetProtection algorithmName="SHA-512" hashValue="JX+MKNJ8R4TWzxa6KGR2y9D8K0waGi3v7EXEekv++7MvKzmAHq/Q0xMwj26JWCPKFUrxUE7x0K1OlpfqBcCsjA==" saltValue="hoe+WjCkALQ3aObS9M2T3Q==" spinCount="100000" sheet="1" formatCells="0" formatColumns="0" formatRows="0" insertColumns="0" insertRows="0" insertHyperlinks="0" deleteColumns="0" deleteRows="0" sort="0" autoFilter="0" pivotTables="0"/>
  <autoFilter ref="D8:Y135" xr:uid="{00000000-0009-0000-0000-000000000000}"/>
  <mergeCells count="3">
    <mergeCell ref="A1:Y1"/>
    <mergeCell ref="D7:E7"/>
    <mergeCell ref="AB2:AB14"/>
  </mergeCells>
  <phoneticPr fontId="31" type="noConversion"/>
  <conditionalFormatting sqref="U9:U103">
    <cfRule type="expression" dxfId="3" priority="3">
      <formula>$T9=0</formula>
    </cfRule>
    <cfRule type="expression" dxfId="2" priority="4">
      <formula>$T9=1</formula>
    </cfRule>
  </conditionalFormatting>
  <conditionalFormatting sqref="U104">
    <cfRule type="expression" dxfId="1" priority="1">
      <formula>$T104=0</formula>
    </cfRule>
    <cfRule type="expression" dxfId="0" priority="2">
      <formula>$T104=1</formula>
    </cfRule>
  </conditionalFormatting>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'Sheet 1_HT'!$A$1:$A$2</xm:f>
          </x14:formula1>
          <xm:sqref>U16</xm:sqref>
        </x14:dataValidation>
        <x14:dataValidation type="list" allowBlank="1" showInputMessage="1" showErrorMessage="1" xr:uid="{00000000-0002-0000-0000-000002000000}">
          <x14:formula1>
            <xm:f>'Sheet 1_HT'!$C$1:$C$2</xm:f>
          </x14:formula1>
          <xm:sqref>U25 U28 U45 U96</xm:sqref>
        </x14:dataValidation>
        <x14:dataValidation type="list" allowBlank="1" showInputMessage="1" showErrorMessage="1" xr:uid="{00000000-0002-0000-0000-000003000000}">
          <x14:formula1>
            <xm:f>'Sheet 1_HT'!$D$1:$D$13</xm:f>
          </x14:formula1>
          <xm:sqref>U10</xm:sqref>
        </x14:dataValidation>
        <x14:dataValidation type="list" allowBlank="1" showInputMessage="1" showErrorMessage="1" xr:uid="{00000000-0002-0000-0000-000004000000}">
          <x14:formula1>
            <xm:f>'Sheet 1_HT'!$E$1:$E$7</xm:f>
          </x14:formula1>
          <xm:sqref>U43</xm:sqref>
        </x14:dataValidation>
        <x14:dataValidation type="list" allowBlank="1" showInputMessage="1" showErrorMessage="1" xr:uid="{00000000-0002-0000-0000-000005000000}">
          <x14:formula1>
            <xm:f>'Sheet 1_HT'!$F$1:$F$4</xm:f>
          </x14:formula1>
          <xm:sqref>U68</xm:sqref>
        </x14:dataValidation>
        <x14:dataValidation type="list" allowBlank="1" showInputMessage="1" showErrorMessage="1" xr:uid="{00000000-0002-0000-0000-000006000000}">
          <x14:formula1>
            <xm:f>'Sheet 1_HT'!$G$1:$G$5</xm:f>
          </x14:formula1>
          <xm:sqref>U98</xm:sqref>
        </x14:dataValidation>
        <x14:dataValidation type="list" allowBlank="1" showInputMessage="1" showErrorMessage="1" xr:uid="{00000000-0002-0000-0000-000007000000}">
          <x14:formula1>
            <xm:f>'Sheet 1_HT'!$I$1:$I$10</xm:f>
          </x14:formula1>
          <xm:sqref>U6</xm:sqref>
        </x14:dataValidation>
        <x14:dataValidation type="list" allowBlank="1" showInputMessage="1" showErrorMessage="1" xr:uid="{00000000-0002-0000-0000-000008000000}">
          <x14:formula1>
            <xm:f>'Sheet 1_HT'!$K$1:$K$2</xm:f>
          </x14:formula1>
          <xm:sqref>U5</xm:sqref>
        </x14:dataValidation>
        <x14:dataValidation type="list" allowBlank="1" showInputMessage="1" showErrorMessage="1" xr:uid="{00000000-0002-0000-0000-000009000000}">
          <x14:formula1>
            <xm:f>'Sheet 1_HT'!$J$1:$J$2</xm:f>
          </x14:formula1>
          <xm:sqref>U4</xm:sqref>
        </x14:dataValidation>
        <x14:dataValidation type="list" allowBlank="1" showInputMessage="1" showErrorMessage="1" xr:uid="{00000000-0002-0000-0000-00000A000000}">
          <x14:formula1>
            <xm:f>'Sheet 1_HT'!$L$1:$L$4</xm:f>
          </x14:formula1>
          <xm:sqref>U23</xm:sqref>
        </x14:dataValidation>
        <x14:dataValidation type="list" allowBlank="1" showInputMessage="1" showErrorMessage="1" xr:uid="{00000000-0002-0000-0000-00000B000000}">
          <x14:formula1>
            <xm:f>'Sheet 1_HT'!$H$1:$H$4</xm:f>
          </x14:formula1>
          <xm:sqref>U70</xm:sqref>
        </x14:dataValidation>
        <x14:dataValidation type="list" allowBlank="1" showInputMessage="1" showErrorMessage="1" xr:uid="{00000000-0002-0000-0000-00000C000000}">
          <x14:formula1>
            <xm:f>'Sheet 1_HT'!$M$1:$M$2</xm:f>
          </x14:formula1>
          <xm:sqref>U103</xm:sqref>
        </x14:dataValidation>
        <x14:dataValidation type="list" allowBlank="1" showInputMessage="1" showErrorMessage="1" xr:uid="{E7F6E86D-1E50-48B2-989C-CF0922CE90E4}">
          <x14:formula1>
            <xm:f>'Sheet 1_HT'!$O$1:$O$3</xm:f>
          </x14:formula1>
          <xm:sqref>U15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10"/>
  <sheetViews>
    <sheetView topLeftCell="F1" workbookViewId="0">
      <selection activeCell="K12" sqref="K12"/>
    </sheetView>
  </sheetViews>
  <sheetFormatPr baseColWidth="10" defaultColWidth="12" defaultRowHeight="13.2" x14ac:dyDescent="0.3"/>
  <cols>
    <col min="1" max="1" width="4.875" bestFit="1" customWidth="1"/>
    <col min="2" max="2" width="15.625" bestFit="1" customWidth="1"/>
    <col min="3" max="3" width="5" bestFit="1" customWidth="1"/>
    <col min="4" max="4" width="32" bestFit="1" customWidth="1"/>
    <col min="5" max="5" width="8.125" bestFit="1" customWidth="1"/>
    <col min="6" max="6" width="5.625" bestFit="1" customWidth="1"/>
    <col min="7" max="7" width="25.875" bestFit="1" customWidth="1"/>
    <col min="8" max="8" width="23.5" bestFit="1" customWidth="1"/>
    <col min="9" max="9" width="33" bestFit="1" customWidth="1"/>
    <col min="10" max="10" width="11" bestFit="1" customWidth="1"/>
    <col min="11" max="11" width="26.375" bestFit="1" customWidth="1"/>
    <col min="12" max="12" width="27.875" bestFit="1" customWidth="1"/>
    <col min="13" max="13" width="37.375" bestFit="1" customWidth="1"/>
    <col min="14" max="14" width="17.625" bestFit="1" customWidth="1"/>
    <col min="15" max="15" width="9.875" bestFit="1" customWidth="1"/>
    <col min="16" max="16" width="13.625" bestFit="1" customWidth="1"/>
  </cols>
  <sheetData>
    <row r="1" spans="1:15" x14ac:dyDescent="0.3">
      <c r="A1" t="s">
        <v>307</v>
      </c>
      <c r="B1" t="s">
        <v>308</v>
      </c>
      <c r="C1" t="s">
        <v>309</v>
      </c>
      <c r="D1" t="s">
        <v>13</v>
      </c>
      <c r="E1" t="s">
        <v>310</v>
      </c>
      <c r="F1" t="s">
        <v>311</v>
      </c>
      <c r="G1" t="s">
        <v>312</v>
      </c>
      <c r="H1" t="s">
        <v>313</v>
      </c>
      <c r="I1" t="s">
        <v>13</v>
      </c>
      <c r="J1" t="s">
        <v>70</v>
      </c>
      <c r="K1" t="s">
        <v>10</v>
      </c>
      <c r="L1" t="s">
        <v>314</v>
      </c>
      <c r="M1" t="s">
        <v>315</v>
      </c>
      <c r="N1" t="s">
        <v>75</v>
      </c>
      <c r="O1" t="s">
        <v>316</v>
      </c>
    </row>
    <row r="2" spans="1:15" x14ac:dyDescent="0.3">
      <c r="A2" t="s">
        <v>317</v>
      </c>
      <c r="B2" t="s">
        <v>318</v>
      </c>
      <c r="C2" t="s">
        <v>319</v>
      </c>
      <c r="D2" t="s">
        <v>320</v>
      </c>
      <c r="E2" t="s">
        <v>321</v>
      </c>
      <c r="F2" t="s">
        <v>322</v>
      </c>
      <c r="G2" t="s">
        <v>323</v>
      </c>
      <c r="H2" t="s">
        <v>324</v>
      </c>
      <c r="I2" t="s">
        <v>21</v>
      </c>
      <c r="J2" t="s">
        <v>6</v>
      </c>
      <c r="K2" t="s">
        <v>325</v>
      </c>
      <c r="L2" t="s">
        <v>326</v>
      </c>
      <c r="M2" t="s">
        <v>327</v>
      </c>
      <c r="O2" t="s">
        <v>328</v>
      </c>
    </row>
    <row r="3" spans="1:15" x14ac:dyDescent="0.3">
      <c r="D3" t="s">
        <v>329</v>
      </c>
      <c r="E3" t="s">
        <v>330</v>
      </c>
      <c r="F3" t="s">
        <v>331</v>
      </c>
      <c r="G3" t="s">
        <v>332</v>
      </c>
      <c r="H3" t="s">
        <v>333</v>
      </c>
      <c r="I3" t="s">
        <v>22</v>
      </c>
      <c r="L3" t="s">
        <v>334</v>
      </c>
      <c r="O3" t="s">
        <v>335</v>
      </c>
    </row>
    <row r="4" spans="1:15" x14ac:dyDescent="0.3">
      <c r="D4" t="s">
        <v>336</v>
      </c>
      <c r="E4" t="s">
        <v>337</v>
      </c>
      <c r="F4" t="s">
        <v>338</v>
      </c>
      <c r="G4" t="s">
        <v>339</v>
      </c>
      <c r="H4" t="s">
        <v>340</v>
      </c>
      <c r="I4" t="s">
        <v>23</v>
      </c>
      <c r="L4" t="s">
        <v>341</v>
      </c>
    </row>
    <row r="5" spans="1:15" x14ac:dyDescent="0.3">
      <c r="D5" t="s">
        <v>342</v>
      </c>
      <c r="E5" t="s">
        <v>343</v>
      </c>
      <c r="G5" t="s">
        <v>344</v>
      </c>
      <c r="I5" t="s">
        <v>24</v>
      </c>
    </row>
    <row r="6" spans="1:15" x14ac:dyDescent="0.3">
      <c r="A6" s="1"/>
      <c r="D6" t="s">
        <v>345</v>
      </c>
      <c r="E6" t="s">
        <v>346</v>
      </c>
      <c r="I6" t="s">
        <v>25</v>
      </c>
    </row>
    <row r="7" spans="1:15" x14ac:dyDescent="0.3">
      <c r="A7" s="1"/>
      <c r="D7" t="s">
        <v>347</v>
      </c>
      <c r="E7" t="s">
        <v>348</v>
      </c>
      <c r="I7" t="s">
        <v>26</v>
      </c>
    </row>
    <row r="8" spans="1:15" x14ac:dyDescent="0.3">
      <c r="A8" s="1"/>
      <c r="D8" t="s">
        <v>349</v>
      </c>
      <c r="I8" t="s">
        <v>27</v>
      </c>
    </row>
    <row r="9" spans="1:15" x14ac:dyDescent="0.3">
      <c r="A9" s="1"/>
      <c r="D9" t="s">
        <v>350</v>
      </c>
      <c r="I9" t="s">
        <v>28</v>
      </c>
    </row>
    <row r="10" spans="1:15" x14ac:dyDescent="0.3">
      <c r="A10" s="1"/>
      <c r="D10" t="s">
        <v>351</v>
      </c>
      <c r="I10" t="s">
        <v>29</v>
      </c>
    </row>
    <row r="11" spans="1:15" x14ac:dyDescent="0.3">
      <c r="A11" s="1"/>
      <c r="D11" t="s">
        <v>352</v>
      </c>
    </row>
    <row r="12" spans="1:15" x14ac:dyDescent="0.3">
      <c r="A12" s="1"/>
      <c r="D12" t="s">
        <v>29</v>
      </c>
    </row>
    <row r="13" spans="1:15" x14ac:dyDescent="0.3">
      <c r="A13" s="1"/>
      <c r="D13" t="s">
        <v>353</v>
      </c>
    </row>
    <row r="14" spans="1:15" x14ac:dyDescent="0.3">
      <c r="A14" s="1"/>
    </row>
    <row r="15" spans="1:15" x14ac:dyDescent="0.3">
      <c r="A15" s="1"/>
    </row>
    <row r="16" spans="1:15" x14ac:dyDescent="0.3">
      <c r="A16" s="1"/>
    </row>
    <row r="17" spans="1:1" x14ac:dyDescent="0.3">
      <c r="A17" s="1"/>
    </row>
    <row r="18" spans="1:1" x14ac:dyDescent="0.3">
      <c r="A18" s="1"/>
    </row>
    <row r="19" spans="1:1" x14ac:dyDescent="0.3">
      <c r="A19" s="1"/>
    </row>
    <row r="20" spans="1:1" x14ac:dyDescent="0.3">
      <c r="A20" s="1"/>
    </row>
    <row r="21" spans="1:1" x14ac:dyDescent="0.3">
      <c r="A21" s="1"/>
    </row>
    <row r="22" spans="1:1" x14ac:dyDescent="0.3">
      <c r="A22" s="1"/>
    </row>
    <row r="23" spans="1:1" x14ac:dyDescent="0.3">
      <c r="A23" s="1"/>
    </row>
    <row r="24" spans="1:1" x14ac:dyDescent="0.3">
      <c r="A24" s="1"/>
    </row>
    <row r="25" spans="1:1" x14ac:dyDescent="0.3">
      <c r="A25" s="1"/>
    </row>
    <row r="26" spans="1:1" x14ac:dyDescent="0.3">
      <c r="A26" s="1"/>
    </row>
    <row r="27" spans="1:1" x14ac:dyDescent="0.3">
      <c r="A27" s="1"/>
    </row>
    <row r="28" spans="1:1" x14ac:dyDescent="0.3">
      <c r="A28" s="1"/>
    </row>
    <row r="29" spans="1:1" x14ac:dyDescent="0.3">
      <c r="A29" s="110"/>
    </row>
    <row r="30" spans="1:1" x14ac:dyDescent="0.3">
      <c r="A30" s="1"/>
    </row>
    <row r="31" spans="1:1" x14ac:dyDescent="0.3">
      <c r="A31" s="1"/>
    </row>
    <row r="32" spans="1:1" x14ac:dyDescent="0.3">
      <c r="A32" s="1"/>
    </row>
    <row r="33" spans="1:1" x14ac:dyDescent="0.3">
      <c r="A33" s="1"/>
    </row>
    <row r="34" spans="1:1" x14ac:dyDescent="0.3">
      <c r="A34" s="1"/>
    </row>
    <row r="35" spans="1:1" x14ac:dyDescent="0.3">
      <c r="A35" s="1"/>
    </row>
    <row r="36" spans="1:1" x14ac:dyDescent="0.3">
      <c r="A36" s="1"/>
    </row>
    <row r="37" spans="1:1" x14ac:dyDescent="0.3">
      <c r="A37" s="1"/>
    </row>
    <row r="38" spans="1:1" x14ac:dyDescent="0.3">
      <c r="A38" s="1"/>
    </row>
    <row r="39" spans="1:1" x14ac:dyDescent="0.3">
      <c r="A39" s="1"/>
    </row>
    <row r="40" spans="1:1" x14ac:dyDescent="0.3">
      <c r="A40" s="1"/>
    </row>
    <row r="41" spans="1:1" x14ac:dyDescent="0.3">
      <c r="A41" s="1"/>
    </row>
    <row r="42" spans="1:1" x14ac:dyDescent="0.3">
      <c r="A42" s="1"/>
    </row>
    <row r="43" spans="1:1" x14ac:dyDescent="0.3">
      <c r="A43" s="110"/>
    </row>
    <row r="44" spans="1:1" x14ac:dyDescent="0.3">
      <c r="A44" s="1"/>
    </row>
    <row r="45" spans="1:1" x14ac:dyDescent="0.3">
      <c r="A45" s="1"/>
    </row>
    <row r="46" spans="1:1" x14ac:dyDescent="0.3">
      <c r="A46" s="1"/>
    </row>
    <row r="47" spans="1:1" x14ac:dyDescent="0.3">
      <c r="A47" s="1"/>
    </row>
    <row r="48" spans="1:1" x14ac:dyDescent="0.3">
      <c r="A48" s="1"/>
    </row>
    <row r="49" spans="1:1" x14ac:dyDescent="0.3">
      <c r="A49" s="1"/>
    </row>
    <row r="50" spans="1:1" x14ac:dyDescent="0.3">
      <c r="A50" s="1"/>
    </row>
    <row r="52" spans="1:1" x14ac:dyDescent="0.3">
      <c r="A52" s="1"/>
    </row>
    <row r="53" spans="1:1" x14ac:dyDescent="0.3">
      <c r="A53" s="1"/>
    </row>
    <row r="54" spans="1:1" x14ac:dyDescent="0.3">
      <c r="A54" s="1"/>
    </row>
    <row r="55" spans="1:1" x14ac:dyDescent="0.3">
      <c r="A55" s="1"/>
    </row>
    <row r="56" spans="1:1" x14ac:dyDescent="0.3">
      <c r="A56" s="1"/>
    </row>
    <row r="57" spans="1:1" x14ac:dyDescent="0.3">
      <c r="A57" s="1"/>
    </row>
    <row r="58" spans="1:1" x14ac:dyDescent="0.3">
      <c r="A58" s="1"/>
    </row>
    <row r="59" spans="1:1" x14ac:dyDescent="0.3">
      <c r="A59" s="1"/>
    </row>
    <row r="60" spans="1:1" x14ac:dyDescent="0.3">
      <c r="A60" s="1"/>
    </row>
    <row r="61" spans="1:1" x14ac:dyDescent="0.3">
      <c r="A61" s="1"/>
    </row>
    <row r="62" spans="1:1" x14ac:dyDescent="0.3">
      <c r="A62" s="1"/>
    </row>
    <row r="63" spans="1:1" x14ac:dyDescent="0.3">
      <c r="A63" s="1"/>
    </row>
    <row r="64" spans="1:1" x14ac:dyDescent="0.3">
      <c r="A64" s="1"/>
    </row>
    <row r="65" spans="1:1" x14ac:dyDescent="0.3">
      <c r="A65" s="1"/>
    </row>
    <row r="66" spans="1:1" x14ac:dyDescent="0.3">
      <c r="A66" s="1"/>
    </row>
    <row r="67" spans="1:1" x14ac:dyDescent="0.3">
      <c r="A67" s="1"/>
    </row>
    <row r="68" spans="1:1" x14ac:dyDescent="0.3">
      <c r="A68" s="1"/>
    </row>
    <row r="69" spans="1:1" x14ac:dyDescent="0.3">
      <c r="A69" s="1"/>
    </row>
    <row r="70" spans="1:1" x14ac:dyDescent="0.3">
      <c r="A70" s="1"/>
    </row>
    <row r="71" spans="1:1" x14ac:dyDescent="0.3">
      <c r="A71" s="1"/>
    </row>
    <row r="72" spans="1:1" x14ac:dyDescent="0.3">
      <c r="A72" s="1"/>
    </row>
    <row r="73" spans="1:1" x14ac:dyDescent="0.3">
      <c r="A73" s="1"/>
    </row>
    <row r="74" spans="1:1" x14ac:dyDescent="0.3">
      <c r="A74" s="1"/>
    </row>
    <row r="75" spans="1:1" x14ac:dyDescent="0.3">
      <c r="A75" s="1"/>
    </row>
    <row r="76" spans="1:1" x14ac:dyDescent="0.3">
      <c r="A76" s="1"/>
    </row>
    <row r="77" spans="1:1" x14ac:dyDescent="0.3">
      <c r="A77" s="1"/>
    </row>
    <row r="78" spans="1:1" x14ac:dyDescent="0.3">
      <c r="A78" s="1"/>
    </row>
    <row r="79" spans="1:1" x14ac:dyDescent="0.3">
      <c r="A79" s="1"/>
    </row>
    <row r="80" spans="1:1" x14ac:dyDescent="0.3">
      <c r="A80" s="1"/>
    </row>
    <row r="81" spans="1:1" x14ac:dyDescent="0.3">
      <c r="A81" s="1"/>
    </row>
    <row r="82" spans="1:1" x14ac:dyDescent="0.3">
      <c r="A82" s="1"/>
    </row>
    <row r="83" spans="1:1" x14ac:dyDescent="0.3">
      <c r="A83" s="1"/>
    </row>
    <row r="84" spans="1:1" x14ac:dyDescent="0.3">
      <c r="A84" s="1"/>
    </row>
    <row r="85" spans="1:1" x14ac:dyDescent="0.3">
      <c r="A85" s="1"/>
    </row>
    <row r="86" spans="1:1" x14ac:dyDescent="0.3">
      <c r="A86" s="1"/>
    </row>
    <row r="87" spans="1:1" x14ac:dyDescent="0.3">
      <c r="A87" s="1"/>
    </row>
    <row r="88" spans="1:1" x14ac:dyDescent="0.3">
      <c r="A88" s="1"/>
    </row>
    <row r="89" spans="1:1" x14ac:dyDescent="0.3">
      <c r="A89" s="1"/>
    </row>
    <row r="90" spans="1:1" x14ac:dyDescent="0.3">
      <c r="A90" s="1"/>
    </row>
    <row r="91" spans="1:1" x14ac:dyDescent="0.3">
      <c r="A91" s="1"/>
    </row>
    <row r="92" spans="1:1" x14ac:dyDescent="0.3">
      <c r="A92" s="1"/>
    </row>
    <row r="93" spans="1:1" x14ac:dyDescent="0.3">
      <c r="A93" s="1"/>
    </row>
    <row r="94" spans="1:1" x14ac:dyDescent="0.3">
      <c r="A94" s="1"/>
    </row>
    <row r="95" spans="1:1" x14ac:dyDescent="0.3">
      <c r="A95" s="1"/>
    </row>
    <row r="96" spans="1:1" x14ac:dyDescent="0.3">
      <c r="A96" s="1"/>
    </row>
    <row r="97" spans="1:1" x14ac:dyDescent="0.3">
      <c r="A97" s="1"/>
    </row>
    <row r="98" spans="1:1" x14ac:dyDescent="0.3">
      <c r="A98" s="1"/>
    </row>
    <row r="99" spans="1:1" x14ac:dyDescent="0.3">
      <c r="A99" s="1"/>
    </row>
    <row r="100" spans="1:1" x14ac:dyDescent="0.3">
      <c r="A100" s="1"/>
    </row>
    <row r="101" spans="1:1" x14ac:dyDescent="0.3">
      <c r="A101" s="1"/>
    </row>
    <row r="102" spans="1:1" x14ac:dyDescent="0.3">
      <c r="A102" s="1"/>
    </row>
    <row r="103" spans="1:1" x14ac:dyDescent="0.3">
      <c r="A103" s="1"/>
    </row>
    <row r="104" spans="1:1" x14ac:dyDescent="0.3">
      <c r="A104" s="110"/>
    </row>
    <row r="105" spans="1:1" x14ac:dyDescent="0.3">
      <c r="A105" s="1"/>
    </row>
    <row r="106" spans="1:1" x14ac:dyDescent="0.3">
      <c r="A106" s="1"/>
    </row>
    <row r="107" spans="1:1" x14ac:dyDescent="0.3">
      <c r="A107" s="1"/>
    </row>
    <row r="108" spans="1:1" x14ac:dyDescent="0.3">
      <c r="A108" s="1"/>
    </row>
    <row r="109" spans="1:1" x14ac:dyDescent="0.3">
      <c r="A109" s="1"/>
    </row>
    <row r="110" spans="1:1" x14ac:dyDescent="0.3">
      <c r="A110" s="1"/>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Q115"/>
  <sheetViews>
    <sheetView zoomScale="70" zoomScaleNormal="70" workbookViewId="0">
      <pane xSplit="7" ySplit="4" topLeftCell="H5" activePane="bottomRight" state="frozen"/>
      <selection pane="topRight" activeCell="K1" sqref="K1"/>
      <selection pane="bottomLeft" activeCell="A5" sqref="A5"/>
      <selection pane="bottomRight" activeCell="D8" sqref="D8"/>
    </sheetView>
  </sheetViews>
  <sheetFormatPr baseColWidth="10" defaultColWidth="13.375" defaultRowHeight="62.7" customHeight="1" x14ac:dyDescent="0.3"/>
  <cols>
    <col min="1" max="1" width="9.875" style="2" customWidth="1"/>
    <col min="2" max="2" width="16.125" style="2" customWidth="1"/>
    <col min="3" max="3" width="53" style="2" customWidth="1"/>
    <col min="4" max="4" width="9.125" style="2" customWidth="1"/>
    <col min="5" max="5" width="10" style="2" customWidth="1"/>
    <col min="6" max="6" width="6.375" style="2" customWidth="1"/>
    <col min="7" max="7" width="6" style="2" customWidth="1"/>
    <col min="8" max="9" width="39.125" style="2" customWidth="1"/>
    <col min="10" max="10" width="49.5" style="2" customWidth="1"/>
    <col min="11" max="11" width="23.125" style="2" customWidth="1"/>
    <col min="12" max="12" width="17" style="2" customWidth="1"/>
    <col min="13" max="13" width="135.875" style="2" bestFit="1" customWidth="1"/>
    <col min="14" max="14" width="23.375" style="2" customWidth="1"/>
    <col min="15" max="16" width="30.5" style="2" customWidth="1"/>
    <col min="17" max="17" width="22.375" style="2" customWidth="1"/>
    <col min="18" max="18" width="30.5" style="2" customWidth="1"/>
    <col min="19" max="19" width="20.375" style="2" customWidth="1"/>
    <col min="20" max="27" width="10.625" style="2" customWidth="1"/>
    <col min="28" max="28" width="10.5" style="2" customWidth="1"/>
    <col min="29" max="33" width="10.625" style="2" customWidth="1"/>
    <col min="34" max="34" width="7" style="2" bestFit="1" customWidth="1"/>
    <col min="35" max="35" width="7.625" style="2" customWidth="1"/>
    <col min="36" max="44" width="21.5" style="3" customWidth="1"/>
    <col min="45" max="45" width="28.5" style="3" customWidth="1"/>
    <col min="46" max="46" width="21.5" style="3" customWidth="1"/>
    <col min="47" max="47" width="28.5" style="3" customWidth="1"/>
    <col min="48" max="48" width="57.375" style="2" customWidth="1"/>
    <col min="49" max="49" width="23.375" style="2" customWidth="1"/>
    <col min="50" max="50" width="21.5" style="5" customWidth="1"/>
    <col min="51" max="51" width="20.5" style="5" customWidth="1"/>
    <col min="52" max="52" width="36.875" style="5" customWidth="1"/>
    <col min="53" max="53" width="28.5" style="5" customWidth="1"/>
    <col min="54" max="54" width="14.625" style="5" customWidth="1"/>
    <col min="55" max="55" width="12.125" style="5" customWidth="1"/>
    <col min="56" max="56" width="19.375" style="5" customWidth="1"/>
    <col min="57" max="57" width="20" style="5" customWidth="1"/>
    <col min="58" max="58" width="19.625" style="5" customWidth="1"/>
    <col min="59" max="59" width="19.125" style="5" customWidth="1"/>
    <col min="60" max="60" width="19.625" style="5" customWidth="1"/>
    <col min="61" max="61" width="14.5" style="5" customWidth="1"/>
    <col min="62" max="62" width="18.125" style="5" customWidth="1"/>
    <col min="63" max="63" width="18" style="5" customWidth="1"/>
    <col min="64" max="64" width="30.375" style="5" customWidth="1"/>
    <col min="65" max="65" width="29.875" style="5" customWidth="1"/>
    <col min="66" max="66" width="34.375" style="5" customWidth="1"/>
    <col min="67" max="67" width="22" style="5" customWidth="1"/>
    <col min="68" max="68" width="36.375" style="5" customWidth="1"/>
    <col min="69" max="69" width="20.875" style="5" customWidth="1"/>
    <col min="70" max="71" width="20.375" style="5" customWidth="1"/>
    <col min="72" max="72" width="39" style="5" customWidth="1"/>
    <col min="73" max="73" width="49.625" style="5" customWidth="1"/>
    <col min="74" max="74" width="47.125" style="5" customWidth="1"/>
    <col min="75" max="75" width="45" style="6" customWidth="1"/>
    <col min="76" max="76" width="30.875" style="6" customWidth="1"/>
    <col min="77" max="77" width="13.375" style="3" customWidth="1"/>
    <col min="78" max="78" width="15.875" style="3" customWidth="1"/>
    <col min="79" max="85" width="13.375" style="3" customWidth="1"/>
    <col min="86" max="86" width="6.375" style="3" customWidth="1"/>
    <col min="87" max="87" width="23.125" style="3" customWidth="1"/>
    <col min="88" max="88" width="22.125" style="3" customWidth="1"/>
    <col min="89" max="89" width="20.5" style="3" customWidth="1"/>
    <col min="90" max="90" width="27" style="3" customWidth="1"/>
    <col min="91" max="91" width="39" style="3" customWidth="1"/>
    <col min="92" max="92" width="13.375" style="3" customWidth="1"/>
    <col min="93" max="98" width="13.375" style="3"/>
    <col min="99" max="99" width="20.375" style="3" customWidth="1"/>
    <col min="100" max="100" width="15.375" style="3" customWidth="1"/>
    <col min="101" max="101" width="21.5" style="3" customWidth="1"/>
    <col min="102" max="16384" width="13.375" style="3"/>
  </cols>
  <sheetData>
    <row r="1" spans="1:121" ht="62.7" customHeight="1" x14ac:dyDescent="0.3">
      <c r="A1" s="2" t="s">
        <v>354</v>
      </c>
      <c r="C1" s="2" t="s">
        <v>355</v>
      </c>
      <c r="AX1" s="4"/>
      <c r="AY1" s="4"/>
      <c r="AZ1" s="4"/>
      <c r="CI1" s="242" t="s">
        <v>356</v>
      </c>
      <c r="CJ1" s="242"/>
      <c r="CK1" s="242"/>
      <c r="CL1" s="242"/>
      <c r="CM1" s="242"/>
      <c r="CN1" s="242"/>
      <c r="CO1" s="242"/>
      <c r="CP1" s="242"/>
      <c r="CQ1" s="242"/>
      <c r="CR1" s="242"/>
      <c r="CS1" s="242"/>
      <c r="CT1" s="242"/>
      <c r="CU1" s="242"/>
      <c r="CV1" s="242"/>
      <c r="CW1" s="242"/>
    </row>
    <row r="2" spans="1:121" s="19" customFormat="1" ht="75.75" customHeight="1" thickBot="1" x14ac:dyDescent="0.35">
      <c r="A2" s="7"/>
      <c r="B2" s="7"/>
      <c r="C2" s="8"/>
      <c r="D2" s="8"/>
      <c r="E2" s="8"/>
      <c r="F2" s="9"/>
      <c r="G2" s="8"/>
      <c r="H2" s="8"/>
      <c r="I2" s="8"/>
      <c r="J2" s="8"/>
      <c r="K2" s="8"/>
      <c r="L2" s="8"/>
      <c r="M2" s="8"/>
      <c r="N2" s="8"/>
      <c r="O2" s="8"/>
      <c r="P2" s="10"/>
      <c r="Q2" s="8"/>
      <c r="R2" s="10"/>
      <c r="S2" s="10"/>
      <c r="T2" s="243" t="s">
        <v>357</v>
      </c>
      <c r="U2" s="244"/>
      <c r="V2" s="244"/>
      <c r="W2" s="245"/>
      <c r="X2" s="11"/>
      <c r="Y2" s="11"/>
      <c r="Z2" s="11"/>
      <c r="AA2" s="11"/>
      <c r="AB2" s="11"/>
      <c r="AC2" s="11"/>
      <c r="AD2" s="11"/>
      <c r="AE2" s="11"/>
      <c r="AF2" s="11"/>
      <c r="AG2" s="11"/>
      <c r="AH2" s="11"/>
      <c r="AI2" s="11"/>
      <c r="AJ2" s="246" t="s">
        <v>358</v>
      </c>
      <c r="AK2" s="246"/>
      <c r="AL2" s="246"/>
      <c r="AM2" s="246"/>
      <c r="AN2" s="246"/>
      <c r="AO2" s="247" t="s">
        <v>359</v>
      </c>
      <c r="AP2" s="248"/>
      <c r="AQ2" s="248"/>
      <c r="AR2" s="248"/>
      <c r="AS2" s="248"/>
      <c r="AT2" s="249"/>
      <c r="AU2" s="8"/>
      <c r="AV2" s="8" t="s">
        <v>360</v>
      </c>
      <c r="AW2" s="128"/>
      <c r="AX2" s="12" t="s">
        <v>361</v>
      </c>
      <c r="AY2" s="12"/>
      <c r="AZ2" s="12"/>
      <c r="BA2" s="12"/>
      <c r="BB2" s="250"/>
      <c r="BC2" s="250"/>
      <c r="BD2" s="250"/>
      <c r="BE2" s="250"/>
      <c r="BF2" s="250"/>
      <c r="BG2" s="250"/>
      <c r="BH2" s="250"/>
      <c r="BI2" s="250"/>
      <c r="BJ2" s="250"/>
      <c r="BK2" s="250"/>
      <c r="BL2" s="12"/>
      <c r="BM2" s="12"/>
      <c r="BN2" s="13"/>
      <c r="BO2" s="12"/>
      <c r="BP2" s="14"/>
      <c r="BQ2" s="12"/>
      <c r="BR2" s="12"/>
      <c r="BS2" s="12"/>
      <c r="BT2" s="12"/>
      <c r="BU2" s="12"/>
      <c r="BV2" s="12"/>
      <c r="BW2" s="15"/>
      <c r="BX2" s="15"/>
      <c r="BY2" s="251" t="s">
        <v>362</v>
      </c>
      <c r="BZ2" s="252"/>
      <c r="CA2" s="252"/>
      <c r="CB2" s="252"/>
      <c r="CC2" s="252"/>
      <c r="CD2" s="252"/>
      <c r="CE2" s="252"/>
      <c r="CF2" s="252"/>
      <c r="CG2" s="252"/>
      <c r="CH2" s="16"/>
      <c r="CI2" s="17" t="s">
        <v>363</v>
      </c>
      <c r="CJ2" s="17" t="s">
        <v>364</v>
      </c>
      <c r="CK2" s="17" t="s">
        <v>365</v>
      </c>
      <c r="CL2" s="17" t="s">
        <v>366</v>
      </c>
      <c r="CM2" s="18" t="s">
        <v>367</v>
      </c>
      <c r="CN2" s="234" t="s">
        <v>368</v>
      </c>
      <c r="CO2" s="235"/>
      <c r="CP2" s="235"/>
      <c r="CQ2" s="235"/>
      <c r="CR2" s="235"/>
      <c r="CS2" s="235"/>
      <c r="CT2" s="235"/>
      <c r="CU2" s="235"/>
      <c r="CV2" s="235"/>
      <c r="CW2" s="236"/>
      <c r="CX2" s="234" t="s">
        <v>369</v>
      </c>
      <c r="CY2" s="235"/>
      <c r="CZ2" s="235"/>
      <c r="DA2" s="235"/>
      <c r="DB2" s="235"/>
      <c r="DC2" s="235"/>
      <c r="DD2" s="235"/>
      <c r="DE2" s="235"/>
      <c r="DF2" s="235"/>
      <c r="DG2" s="235"/>
      <c r="DH2" s="235"/>
      <c r="DI2" s="235"/>
      <c r="DJ2" s="235"/>
      <c r="DK2" s="235"/>
      <c r="DL2" s="235"/>
      <c r="DM2" s="235"/>
      <c r="DN2" s="235"/>
      <c r="DO2" s="235"/>
      <c r="DP2" s="235"/>
      <c r="DQ2" s="236"/>
    </row>
    <row r="3" spans="1:121" s="19" customFormat="1" ht="79.5" customHeight="1" x14ac:dyDescent="0.3">
      <c r="A3" s="7" t="s">
        <v>370</v>
      </c>
      <c r="B3" s="7" t="s">
        <v>371</v>
      </c>
      <c r="C3" s="8" t="s">
        <v>372</v>
      </c>
      <c r="D3" s="8" t="s">
        <v>373</v>
      </c>
      <c r="E3" s="8" t="s">
        <v>374</v>
      </c>
      <c r="F3" s="8" t="s">
        <v>375</v>
      </c>
      <c r="G3" s="8" t="s">
        <v>376</v>
      </c>
      <c r="H3" s="8" t="s">
        <v>377</v>
      </c>
      <c r="I3" s="8" t="s">
        <v>378</v>
      </c>
      <c r="J3" s="8" t="s">
        <v>379</v>
      </c>
      <c r="K3" s="8" t="s">
        <v>380</v>
      </c>
      <c r="L3" s="8" t="s">
        <v>381</v>
      </c>
      <c r="M3" s="8" t="s">
        <v>382</v>
      </c>
      <c r="N3" s="8" t="s">
        <v>383</v>
      </c>
      <c r="O3" s="8" t="s">
        <v>384</v>
      </c>
      <c r="P3" s="8" t="s">
        <v>385</v>
      </c>
      <c r="Q3" s="8" t="s">
        <v>386</v>
      </c>
      <c r="R3" s="8" t="s">
        <v>387</v>
      </c>
      <c r="S3" s="8" t="s">
        <v>388</v>
      </c>
      <c r="T3" s="237" t="s">
        <v>389</v>
      </c>
      <c r="U3" s="238"/>
      <c r="V3" s="238"/>
      <c r="W3" s="238"/>
      <c r="X3" s="238"/>
      <c r="Y3" s="238"/>
      <c r="Z3" s="238"/>
      <c r="AA3" s="20" t="s">
        <v>390</v>
      </c>
      <c r="AB3" s="237" t="s">
        <v>391</v>
      </c>
      <c r="AC3" s="238"/>
      <c r="AD3" s="238"/>
      <c r="AE3" s="238"/>
      <c r="AF3" s="238"/>
      <c r="AG3" s="238"/>
      <c r="AH3" s="238"/>
      <c r="AI3" s="238"/>
      <c r="AJ3" s="128" t="s">
        <v>392</v>
      </c>
      <c r="AK3" s="128" t="s">
        <v>393</v>
      </c>
      <c r="AL3" s="128" t="s">
        <v>394</v>
      </c>
      <c r="AM3" s="128" t="s">
        <v>395</v>
      </c>
      <c r="AN3" s="128" t="s">
        <v>396</v>
      </c>
      <c r="AO3" s="128" t="s">
        <v>397</v>
      </c>
      <c r="AP3" s="128" t="s">
        <v>398</v>
      </c>
      <c r="AQ3" s="128" t="s">
        <v>399</v>
      </c>
      <c r="AR3" s="128" t="s">
        <v>395</v>
      </c>
      <c r="AS3" s="128" t="s">
        <v>396</v>
      </c>
      <c r="AT3" s="128" t="s">
        <v>400</v>
      </c>
      <c r="AU3" s="128" t="s">
        <v>401</v>
      </c>
      <c r="AV3" s="8" t="s">
        <v>402</v>
      </c>
      <c r="AW3" s="8" t="s">
        <v>403</v>
      </c>
      <c r="AX3" s="128" t="s">
        <v>404</v>
      </c>
      <c r="AY3" s="19" t="s">
        <v>405</v>
      </c>
      <c r="AZ3" s="12" t="s">
        <v>406</v>
      </c>
      <c r="BA3" s="12" t="s">
        <v>407</v>
      </c>
      <c r="BB3" s="12" t="s">
        <v>13</v>
      </c>
      <c r="BC3" s="12" t="s">
        <v>21</v>
      </c>
      <c r="BD3" s="12" t="s">
        <v>408</v>
      </c>
      <c r="BE3" s="12" t="s">
        <v>409</v>
      </c>
      <c r="BF3" s="12" t="s">
        <v>24</v>
      </c>
      <c r="BG3" s="12" t="s">
        <v>25</v>
      </c>
      <c r="BH3" s="12" t="s">
        <v>26</v>
      </c>
      <c r="BI3" s="12" t="s">
        <v>27</v>
      </c>
      <c r="BJ3" s="12" t="s">
        <v>28</v>
      </c>
      <c r="BK3" s="12" t="s">
        <v>29</v>
      </c>
      <c r="BL3" s="12" t="s">
        <v>410</v>
      </c>
      <c r="BM3" s="12" t="s">
        <v>411</v>
      </c>
      <c r="BN3" s="12" t="s">
        <v>412</v>
      </c>
      <c r="BO3" s="12" t="s">
        <v>413</v>
      </c>
      <c r="BP3" s="12" t="s">
        <v>414</v>
      </c>
      <c r="BQ3" s="12" t="s">
        <v>415</v>
      </c>
      <c r="BR3" s="12" t="s">
        <v>416</v>
      </c>
      <c r="BS3" s="12" t="s">
        <v>417</v>
      </c>
      <c r="BT3" s="12" t="s">
        <v>418</v>
      </c>
      <c r="BU3" s="12" t="s">
        <v>419</v>
      </c>
      <c r="BV3" s="12" t="s">
        <v>420</v>
      </c>
      <c r="BW3" s="21"/>
      <c r="BX3" s="21"/>
      <c r="BY3" s="128" t="s">
        <v>421</v>
      </c>
      <c r="BZ3" s="128" t="s">
        <v>422</v>
      </c>
      <c r="CA3" s="128" t="s">
        <v>423</v>
      </c>
      <c r="CB3" s="128" t="s">
        <v>424</v>
      </c>
      <c r="CC3" s="128" t="s">
        <v>397</v>
      </c>
      <c r="CD3" s="128" t="s">
        <v>425</v>
      </c>
      <c r="CE3" s="128" t="s">
        <v>426</v>
      </c>
      <c r="CF3" s="128" t="s">
        <v>427</v>
      </c>
      <c r="CG3" s="128" t="s">
        <v>396</v>
      </c>
      <c r="CH3" s="19" t="s">
        <v>428</v>
      </c>
      <c r="CN3" s="22" t="s">
        <v>429</v>
      </c>
      <c r="CO3" s="22" t="s">
        <v>430</v>
      </c>
      <c r="CP3" s="22" t="s">
        <v>431</v>
      </c>
      <c r="CQ3" s="22" t="s">
        <v>432</v>
      </c>
      <c r="CR3" s="22" t="s">
        <v>433</v>
      </c>
      <c r="CS3" s="22" t="s">
        <v>434</v>
      </c>
      <c r="CT3" s="22" t="s">
        <v>435</v>
      </c>
      <c r="CU3" s="23" t="s">
        <v>436</v>
      </c>
      <c r="CV3" s="23" t="s">
        <v>437</v>
      </c>
      <c r="CW3" s="11" t="s">
        <v>382</v>
      </c>
      <c r="CX3" s="24" t="s">
        <v>429</v>
      </c>
      <c r="CY3" s="24" t="s">
        <v>430</v>
      </c>
      <c r="CZ3" s="24" t="s">
        <v>431</v>
      </c>
      <c r="DA3" s="24" t="s">
        <v>432</v>
      </c>
      <c r="DB3" s="24" t="s">
        <v>433</v>
      </c>
      <c r="DC3" s="24" t="s">
        <v>434</v>
      </c>
      <c r="DD3" s="24" t="s">
        <v>435</v>
      </c>
      <c r="DE3" s="25" t="s">
        <v>436</v>
      </c>
      <c r="DF3" s="25" t="s">
        <v>437</v>
      </c>
      <c r="DG3" s="26" t="s">
        <v>382</v>
      </c>
      <c r="DH3" s="24" t="s">
        <v>429</v>
      </c>
      <c r="DI3" s="24" t="s">
        <v>430</v>
      </c>
      <c r="DJ3" s="24" t="s">
        <v>431</v>
      </c>
      <c r="DK3" s="24" t="s">
        <v>432</v>
      </c>
      <c r="DL3" s="24" t="s">
        <v>433</v>
      </c>
      <c r="DM3" s="24" t="s">
        <v>434</v>
      </c>
      <c r="DN3" s="24" t="s">
        <v>435</v>
      </c>
      <c r="DO3" s="25" t="s">
        <v>436</v>
      </c>
      <c r="DP3" s="25" t="s">
        <v>437</v>
      </c>
      <c r="DQ3" s="26" t="s">
        <v>382</v>
      </c>
    </row>
    <row r="4" spans="1:121" s="19" customFormat="1" ht="47.25" customHeight="1" x14ac:dyDescent="0.3">
      <c r="A4" s="7"/>
      <c r="B4" s="7"/>
      <c r="C4" s="27"/>
      <c r="D4" s="27"/>
      <c r="E4" s="27"/>
      <c r="F4" s="8"/>
      <c r="G4" s="8"/>
      <c r="H4" s="8"/>
      <c r="I4" s="8"/>
      <c r="J4" s="8"/>
      <c r="K4" s="8"/>
      <c r="L4" s="8"/>
      <c r="M4" s="8"/>
      <c r="N4" s="8"/>
      <c r="O4" s="8" t="s">
        <v>438</v>
      </c>
      <c r="P4" s="8" t="s">
        <v>439</v>
      </c>
      <c r="Q4" s="8" t="s">
        <v>440</v>
      </c>
      <c r="R4" s="8"/>
      <c r="S4" s="8"/>
      <c r="T4" s="28" t="s">
        <v>441</v>
      </c>
      <c r="U4" s="28" t="s">
        <v>442</v>
      </c>
      <c r="V4" s="28" t="s">
        <v>443</v>
      </c>
      <c r="W4" s="28" t="s">
        <v>444</v>
      </c>
      <c r="X4" s="28" t="s">
        <v>445</v>
      </c>
      <c r="Y4" s="28" t="s">
        <v>446</v>
      </c>
      <c r="Z4" s="28" t="s">
        <v>447</v>
      </c>
      <c r="AA4" s="28" t="s">
        <v>448</v>
      </c>
      <c r="AB4" s="28" t="s">
        <v>441</v>
      </c>
      <c r="AC4" s="28" t="s">
        <v>442</v>
      </c>
      <c r="AD4" s="28" t="s">
        <v>443</v>
      </c>
      <c r="AE4" s="28" t="s">
        <v>444</v>
      </c>
      <c r="AF4" s="28" t="s">
        <v>445</v>
      </c>
      <c r="AG4" s="28" t="s">
        <v>446</v>
      </c>
      <c r="AH4" s="28" t="s">
        <v>447</v>
      </c>
      <c r="AI4" s="28" t="s">
        <v>448</v>
      </c>
      <c r="AJ4" s="128" t="s">
        <v>449</v>
      </c>
      <c r="AK4" s="128" t="s">
        <v>449</v>
      </c>
      <c r="AL4" s="128" t="s">
        <v>449</v>
      </c>
      <c r="AM4" s="128" t="s">
        <v>449</v>
      </c>
      <c r="AN4" s="128" t="s">
        <v>449</v>
      </c>
      <c r="AO4" s="128"/>
      <c r="AP4" s="128"/>
      <c r="AQ4" s="128"/>
      <c r="AR4" s="128"/>
      <c r="AS4" s="128"/>
      <c r="AT4" s="128"/>
      <c r="AU4" s="128"/>
      <c r="AV4" s="8"/>
      <c r="AW4" s="8"/>
      <c r="AX4" s="12" t="s">
        <v>450</v>
      </c>
      <c r="AY4" s="12"/>
      <c r="AZ4" s="12"/>
      <c r="BA4" s="29" t="s">
        <v>451</v>
      </c>
      <c r="BB4" s="12"/>
      <c r="BC4" s="12"/>
      <c r="BD4" s="12"/>
      <c r="BE4" s="12"/>
      <c r="BF4" s="12"/>
      <c r="BG4" s="12"/>
      <c r="BH4" s="12"/>
      <c r="BI4" s="12"/>
      <c r="BJ4" s="12"/>
      <c r="BK4" s="12"/>
      <c r="BL4" s="12"/>
      <c r="BM4" s="12" t="s">
        <v>452</v>
      </c>
      <c r="BN4" s="12" t="s">
        <v>452</v>
      </c>
      <c r="BO4" s="12" t="s">
        <v>452</v>
      </c>
      <c r="BP4" s="12" t="s">
        <v>453</v>
      </c>
      <c r="BQ4" s="12" t="s">
        <v>452</v>
      </c>
      <c r="BR4" s="12" t="s">
        <v>452</v>
      </c>
      <c r="BS4" s="12" t="s">
        <v>449</v>
      </c>
      <c r="BT4" s="12"/>
      <c r="BU4" s="12"/>
      <c r="BV4" s="12"/>
      <c r="BW4" s="21" t="s">
        <v>454</v>
      </c>
      <c r="BX4" s="21" t="s">
        <v>455</v>
      </c>
      <c r="BY4" s="128" t="s">
        <v>456</v>
      </c>
      <c r="BZ4" s="128" t="s">
        <v>456</v>
      </c>
      <c r="CA4" s="128" t="s">
        <v>456</v>
      </c>
      <c r="CB4" s="128" t="s">
        <v>456</v>
      </c>
      <c r="CC4" s="128" t="s">
        <v>456</v>
      </c>
      <c r="CD4" s="128" t="s">
        <v>456</v>
      </c>
      <c r="CE4" s="128" t="s">
        <v>456</v>
      </c>
      <c r="CF4" s="128" t="s">
        <v>456</v>
      </c>
      <c r="CG4" s="128" t="s">
        <v>456</v>
      </c>
      <c r="CH4" s="19" t="s">
        <v>457</v>
      </c>
    </row>
    <row r="5" spans="1:121" s="36" customFormat="1" ht="67.95" customHeight="1" x14ac:dyDescent="0.3">
      <c r="A5" s="30">
        <v>1</v>
      </c>
      <c r="B5" s="31">
        <v>44223</v>
      </c>
      <c r="C5" s="30" t="s">
        <v>458</v>
      </c>
      <c r="D5" s="30"/>
      <c r="E5" s="30" t="s">
        <v>459</v>
      </c>
      <c r="F5" s="30" t="s">
        <v>460</v>
      </c>
      <c r="G5" s="30" t="s">
        <v>461</v>
      </c>
      <c r="H5" s="30" t="s">
        <v>462</v>
      </c>
      <c r="I5" s="30"/>
      <c r="J5" s="30" t="s">
        <v>463</v>
      </c>
      <c r="K5" s="30" t="s">
        <v>464</v>
      </c>
      <c r="L5" s="30" t="s">
        <v>465</v>
      </c>
      <c r="M5" s="30" t="s">
        <v>462</v>
      </c>
      <c r="N5" s="30" t="s">
        <v>175</v>
      </c>
      <c r="O5" s="30" t="s">
        <v>466</v>
      </c>
      <c r="P5" s="30" t="s">
        <v>467</v>
      </c>
      <c r="Q5" s="30" t="s">
        <v>466</v>
      </c>
      <c r="R5" s="30" t="s">
        <v>319</v>
      </c>
      <c r="S5" s="30" t="s">
        <v>319</v>
      </c>
      <c r="T5" s="30" t="s">
        <v>41</v>
      </c>
      <c r="U5" s="30" t="s">
        <v>41</v>
      </c>
      <c r="V5" s="30"/>
      <c r="W5" s="30"/>
      <c r="X5" s="30"/>
      <c r="Y5" s="30"/>
      <c r="Z5" s="30"/>
      <c r="AA5" s="30"/>
      <c r="AB5" s="30" t="s">
        <v>41</v>
      </c>
      <c r="AC5" s="30"/>
      <c r="AD5" s="30"/>
      <c r="AE5" s="30"/>
      <c r="AF5" s="30"/>
      <c r="AG5" s="30"/>
      <c r="AH5" s="30"/>
      <c r="AI5" s="30"/>
      <c r="AJ5" s="32" t="s">
        <v>319</v>
      </c>
      <c r="AK5" s="32" t="s">
        <v>319</v>
      </c>
      <c r="AL5" s="32"/>
      <c r="AM5" s="32" t="s">
        <v>319</v>
      </c>
      <c r="AN5" s="32" t="s">
        <v>319</v>
      </c>
      <c r="AO5" s="32"/>
      <c r="AP5" s="32"/>
      <c r="AQ5" s="32"/>
      <c r="AR5" s="32" t="s">
        <v>319</v>
      </c>
      <c r="AS5" s="32"/>
      <c r="AT5" s="32" t="s">
        <v>468</v>
      </c>
      <c r="AU5" s="32" t="s">
        <v>52</v>
      </c>
      <c r="AV5" s="30" t="s">
        <v>469</v>
      </c>
      <c r="AW5" s="30" t="s">
        <v>309</v>
      </c>
      <c r="AX5" s="33" t="s">
        <v>470</v>
      </c>
      <c r="AY5" s="33" t="s">
        <v>471</v>
      </c>
      <c r="AZ5" s="33"/>
      <c r="BA5" s="34" t="s">
        <v>472</v>
      </c>
      <c r="BB5" s="33" t="s">
        <v>41</v>
      </c>
      <c r="BC5" s="33" t="s">
        <v>41</v>
      </c>
      <c r="BD5" s="33" t="s">
        <v>41</v>
      </c>
      <c r="BE5" s="33" t="s">
        <v>41</v>
      </c>
      <c r="BF5" s="33" t="s">
        <v>41</v>
      </c>
      <c r="BG5" s="33" t="s">
        <v>41</v>
      </c>
      <c r="BH5" s="33" t="s">
        <v>41</v>
      </c>
      <c r="BI5" s="33" t="s">
        <v>41</v>
      </c>
      <c r="BJ5" s="33" t="s">
        <v>41</v>
      </c>
      <c r="BK5" s="33" t="s">
        <v>41</v>
      </c>
      <c r="BL5" s="33" t="s">
        <v>319</v>
      </c>
      <c r="BM5" s="33" t="s">
        <v>473</v>
      </c>
      <c r="BN5" s="33" t="s">
        <v>474</v>
      </c>
      <c r="BO5" s="33" t="s">
        <v>319</v>
      </c>
      <c r="BP5" s="33" t="s">
        <v>319</v>
      </c>
      <c r="BQ5" s="33" t="s">
        <v>309</v>
      </c>
      <c r="BR5" s="33" t="s">
        <v>309</v>
      </c>
      <c r="BS5" s="33" t="s">
        <v>319</v>
      </c>
      <c r="BT5" s="33"/>
      <c r="BU5" s="33"/>
      <c r="BV5" s="33"/>
      <c r="BW5" s="35"/>
      <c r="BX5" s="35" t="s">
        <v>475</v>
      </c>
      <c r="BY5" s="32" t="s">
        <v>319</v>
      </c>
      <c r="BZ5" s="32" t="s">
        <v>319</v>
      </c>
      <c r="CA5" s="32" t="s">
        <v>319</v>
      </c>
      <c r="CB5" s="32" t="s">
        <v>319</v>
      </c>
      <c r="CC5" s="32" t="s">
        <v>319</v>
      </c>
      <c r="CD5" s="32" t="s">
        <v>319</v>
      </c>
      <c r="CE5" s="32" t="s">
        <v>319</v>
      </c>
      <c r="CF5" s="32" t="s">
        <v>319</v>
      </c>
      <c r="CG5" s="32" t="s">
        <v>319</v>
      </c>
      <c r="CH5" s="32"/>
      <c r="CI5" s="32" t="s">
        <v>319</v>
      </c>
      <c r="CJ5" s="32" t="s">
        <v>319</v>
      </c>
      <c r="CK5" s="32" t="s">
        <v>319</v>
      </c>
      <c r="CL5" s="32" t="s">
        <v>319</v>
      </c>
      <c r="CM5" s="30" t="s">
        <v>476</v>
      </c>
    </row>
    <row r="6" spans="1:121" s="36" customFormat="1" ht="62.7" customHeight="1" x14ac:dyDescent="0.3">
      <c r="A6" s="30">
        <v>2</v>
      </c>
      <c r="B6" s="31">
        <v>44223</v>
      </c>
      <c r="C6" s="30" t="s">
        <v>477</v>
      </c>
      <c r="D6" s="30"/>
      <c r="E6" s="30" t="s">
        <v>477</v>
      </c>
      <c r="F6" s="30" t="s">
        <v>478</v>
      </c>
      <c r="G6" s="30" t="s">
        <v>479</v>
      </c>
      <c r="H6" s="30" t="s">
        <v>480</v>
      </c>
      <c r="I6" s="30"/>
      <c r="J6" s="37" t="s">
        <v>481</v>
      </c>
      <c r="K6" s="30" t="s">
        <v>482</v>
      </c>
      <c r="L6" s="30" t="s">
        <v>480</v>
      </c>
      <c r="M6" s="37" t="str">
        <f>K6</f>
        <v>Der Wirkungsgrad eines Speichers ergibt sich rechnerisch als Verhältnis zwischen der abrufbaren Energie und der zuvor zugeführten Energie.</v>
      </c>
      <c r="N6" s="30" t="s">
        <v>175</v>
      </c>
      <c r="O6" s="30" t="s">
        <v>466</v>
      </c>
      <c r="P6" s="30" t="s">
        <v>467</v>
      </c>
      <c r="Q6" s="30" t="s">
        <v>466</v>
      </c>
      <c r="R6" s="30" t="s">
        <v>319</v>
      </c>
      <c r="S6" s="30" t="s">
        <v>319</v>
      </c>
      <c r="T6" s="30" t="s">
        <v>41</v>
      </c>
      <c r="U6" s="30" t="s">
        <v>41</v>
      </c>
      <c r="V6" s="30"/>
      <c r="W6" s="30"/>
      <c r="X6" s="30"/>
      <c r="Y6" s="30"/>
      <c r="Z6" s="30" t="s">
        <v>41</v>
      </c>
      <c r="AA6" s="30"/>
      <c r="AB6" s="30" t="s">
        <v>41</v>
      </c>
      <c r="AC6" s="30"/>
      <c r="AD6" s="30"/>
      <c r="AE6" s="30"/>
      <c r="AF6" s="30"/>
      <c r="AG6" s="30"/>
      <c r="AH6" s="30"/>
      <c r="AI6" s="30"/>
      <c r="AJ6" s="32" t="s">
        <v>319</v>
      </c>
      <c r="AK6" s="32" t="s">
        <v>319</v>
      </c>
      <c r="AL6" s="32"/>
      <c r="AM6" s="32" t="s">
        <v>319</v>
      </c>
      <c r="AN6" s="32" t="s">
        <v>319</v>
      </c>
      <c r="AO6" s="32"/>
      <c r="AP6" s="32"/>
      <c r="AQ6" s="32"/>
      <c r="AR6" s="32" t="s">
        <v>319</v>
      </c>
      <c r="AS6" s="32"/>
      <c r="AT6" s="32" t="s">
        <v>468</v>
      </c>
      <c r="AU6" s="32" t="s">
        <v>52</v>
      </c>
      <c r="AV6" s="30" t="s">
        <v>483</v>
      </c>
      <c r="AW6" s="30" t="s">
        <v>309</v>
      </c>
      <c r="AX6" s="33" t="s">
        <v>470</v>
      </c>
      <c r="AY6" s="33" t="s">
        <v>479</v>
      </c>
      <c r="AZ6" s="33"/>
      <c r="BA6" s="34" t="s">
        <v>484</v>
      </c>
      <c r="BB6" s="33"/>
      <c r="BC6" s="33"/>
      <c r="BD6" s="33"/>
      <c r="BE6" s="33"/>
      <c r="BF6" s="33" t="s">
        <v>41</v>
      </c>
      <c r="BG6" s="33" t="s">
        <v>41</v>
      </c>
      <c r="BH6" s="33" t="s">
        <v>41</v>
      </c>
      <c r="BI6" s="33"/>
      <c r="BJ6" s="33"/>
      <c r="BK6" s="33"/>
      <c r="BL6" s="33" t="s">
        <v>319</v>
      </c>
      <c r="BM6" s="33" t="s">
        <v>473</v>
      </c>
      <c r="BN6" s="33" t="s">
        <v>474</v>
      </c>
      <c r="BO6" s="33" t="s">
        <v>319</v>
      </c>
      <c r="BP6" s="33" t="s">
        <v>319</v>
      </c>
      <c r="BQ6" s="33" t="s">
        <v>309</v>
      </c>
      <c r="BR6" s="33" t="s">
        <v>309</v>
      </c>
      <c r="BS6" s="33" t="s">
        <v>319</v>
      </c>
      <c r="BT6" s="33"/>
      <c r="BU6" s="33"/>
      <c r="BV6" s="33"/>
      <c r="BW6" s="35"/>
      <c r="BX6" s="35"/>
      <c r="BY6" s="32" t="s">
        <v>319</v>
      </c>
      <c r="BZ6" s="32" t="s">
        <v>319</v>
      </c>
      <c r="CA6" s="32" t="s">
        <v>319</v>
      </c>
      <c r="CB6" s="32" t="s">
        <v>319</v>
      </c>
      <c r="CC6" s="32" t="s">
        <v>319</v>
      </c>
      <c r="CD6" s="32" t="s">
        <v>319</v>
      </c>
      <c r="CE6" s="32" t="s">
        <v>319</v>
      </c>
      <c r="CF6" s="32" t="s">
        <v>319</v>
      </c>
      <c r="CG6" s="32" t="s">
        <v>319</v>
      </c>
      <c r="CH6" s="32"/>
      <c r="CI6" s="32" t="s">
        <v>319</v>
      </c>
      <c r="CJ6" s="32" t="s">
        <v>319</v>
      </c>
      <c r="CK6" s="32" t="s">
        <v>319</v>
      </c>
      <c r="CL6" s="32" t="s">
        <v>319</v>
      </c>
      <c r="CM6" s="30" t="s">
        <v>476</v>
      </c>
    </row>
    <row r="7" spans="1:121" s="36" customFormat="1" ht="62.7" customHeight="1" x14ac:dyDescent="0.3">
      <c r="A7" s="30">
        <v>3</v>
      </c>
      <c r="B7" s="31">
        <v>44223</v>
      </c>
      <c r="C7" s="30" t="s">
        <v>485</v>
      </c>
      <c r="D7" s="30"/>
      <c r="E7" s="30" t="s">
        <v>485</v>
      </c>
      <c r="F7" s="30" t="s">
        <v>486</v>
      </c>
      <c r="G7" s="30" t="s">
        <v>461</v>
      </c>
      <c r="H7" s="30" t="s">
        <v>480</v>
      </c>
      <c r="I7" s="30"/>
      <c r="J7" s="37" t="s">
        <v>481</v>
      </c>
      <c r="K7" s="30" t="s">
        <v>487</v>
      </c>
      <c r="L7" s="30" t="s">
        <v>480</v>
      </c>
      <c r="M7" s="37" t="str">
        <f>K7</f>
        <v>Es ist der maximal mögliche Leistungsbezug des Speichers anzugeben.</v>
      </c>
      <c r="N7" s="30" t="s">
        <v>175</v>
      </c>
      <c r="O7" s="30" t="s">
        <v>466</v>
      </c>
      <c r="P7" s="30" t="s">
        <v>467</v>
      </c>
      <c r="Q7" s="30" t="s">
        <v>466</v>
      </c>
      <c r="R7" s="30" t="s">
        <v>319</v>
      </c>
      <c r="S7" s="30" t="s">
        <v>319</v>
      </c>
      <c r="T7" s="30" t="s">
        <v>41</v>
      </c>
      <c r="U7" s="30" t="s">
        <v>41</v>
      </c>
      <c r="V7" s="30" t="s">
        <v>41</v>
      </c>
      <c r="W7" s="30"/>
      <c r="X7" s="30"/>
      <c r="Y7" s="30"/>
      <c r="Z7" s="30"/>
      <c r="AA7" s="30"/>
      <c r="AB7" s="30" t="s">
        <v>41</v>
      </c>
      <c r="AC7" s="30"/>
      <c r="AD7" s="30"/>
      <c r="AE7" s="30"/>
      <c r="AF7" s="30"/>
      <c r="AG7" s="30"/>
      <c r="AH7" s="30"/>
      <c r="AI7" s="30"/>
      <c r="AJ7" s="32" t="s">
        <v>319</v>
      </c>
      <c r="AK7" s="32" t="s">
        <v>319</v>
      </c>
      <c r="AL7" s="32"/>
      <c r="AM7" s="32" t="s">
        <v>319</v>
      </c>
      <c r="AN7" s="32" t="s">
        <v>309</v>
      </c>
      <c r="AO7" s="32"/>
      <c r="AP7" s="32"/>
      <c r="AQ7" s="32"/>
      <c r="AR7" s="32" t="s">
        <v>319</v>
      </c>
      <c r="AS7" s="32"/>
      <c r="AT7" s="32" t="s">
        <v>488</v>
      </c>
      <c r="AU7" s="32"/>
      <c r="AV7" s="30" t="s">
        <v>489</v>
      </c>
      <c r="AW7" s="30" t="s">
        <v>309</v>
      </c>
      <c r="AX7" s="33" t="s">
        <v>470</v>
      </c>
      <c r="AY7" s="33" t="s">
        <v>471</v>
      </c>
      <c r="AZ7" s="33"/>
      <c r="BA7" s="34" t="s">
        <v>472</v>
      </c>
      <c r="BB7" s="33"/>
      <c r="BC7" s="33"/>
      <c r="BD7" s="33"/>
      <c r="BE7" s="33"/>
      <c r="BF7" s="33" t="s">
        <v>41</v>
      </c>
      <c r="BG7" s="33" t="s">
        <v>41</v>
      </c>
      <c r="BH7" s="33" t="s">
        <v>41</v>
      </c>
      <c r="BI7" s="33"/>
      <c r="BJ7" s="33"/>
      <c r="BK7" s="33"/>
      <c r="BL7" s="33" t="s">
        <v>319</v>
      </c>
      <c r="BM7" s="33" t="s">
        <v>473</v>
      </c>
      <c r="BN7" s="33" t="s">
        <v>474</v>
      </c>
      <c r="BO7" s="33" t="s">
        <v>319</v>
      </c>
      <c r="BP7" s="33" t="s">
        <v>319</v>
      </c>
      <c r="BQ7" s="33" t="s">
        <v>309</v>
      </c>
      <c r="BR7" s="33" t="s">
        <v>309</v>
      </c>
      <c r="BS7" s="33" t="s">
        <v>319</v>
      </c>
      <c r="BT7" s="33"/>
      <c r="BU7" s="33"/>
      <c r="BV7" s="33"/>
      <c r="BW7" s="35"/>
      <c r="BX7" s="35"/>
      <c r="BY7" s="32" t="s">
        <v>319</v>
      </c>
      <c r="BZ7" s="32" t="s">
        <v>319</v>
      </c>
      <c r="CA7" s="32" t="s">
        <v>319</v>
      </c>
      <c r="CB7" s="32" t="s">
        <v>319</v>
      </c>
      <c r="CC7" s="32" t="s">
        <v>319</v>
      </c>
      <c r="CD7" s="32" t="s">
        <v>319</v>
      </c>
      <c r="CE7" s="32" t="s">
        <v>319</v>
      </c>
      <c r="CF7" s="32" t="s">
        <v>319</v>
      </c>
      <c r="CG7" s="32" t="s">
        <v>319</v>
      </c>
      <c r="CH7" s="32"/>
      <c r="CI7" s="32" t="s">
        <v>319</v>
      </c>
      <c r="CJ7" s="32" t="s">
        <v>319</v>
      </c>
      <c r="CK7" s="32" t="s">
        <v>319</v>
      </c>
      <c r="CL7" s="32" t="s">
        <v>319</v>
      </c>
      <c r="CM7" s="30" t="s">
        <v>476</v>
      </c>
    </row>
    <row r="8" spans="1:121" s="36" customFormat="1" ht="62.7" customHeight="1" x14ac:dyDescent="0.3">
      <c r="A8" s="30">
        <v>4</v>
      </c>
      <c r="B8" s="31">
        <v>44223</v>
      </c>
      <c r="C8" s="30" t="s">
        <v>490</v>
      </c>
      <c r="D8" s="30"/>
      <c r="E8" s="30" t="s">
        <v>490</v>
      </c>
      <c r="F8" s="30" t="s">
        <v>491</v>
      </c>
      <c r="G8" s="30" t="s">
        <v>461</v>
      </c>
      <c r="H8" s="30" t="s">
        <v>480</v>
      </c>
      <c r="I8" s="30"/>
      <c r="J8" s="37" t="s">
        <v>481</v>
      </c>
      <c r="K8" s="30" t="s">
        <v>487</v>
      </c>
      <c r="L8" s="30" t="s">
        <v>480</v>
      </c>
      <c r="M8" s="37" t="s">
        <v>492</v>
      </c>
      <c r="N8" s="30" t="s">
        <v>175</v>
      </c>
      <c r="O8" s="30" t="s">
        <v>466</v>
      </c>
      <c r="P8" s="30" t="s">
        <v>467</v>
      </c>
      <c r="Q8" s="30" t="s">
        <v>466</v>
      </c>
      <c r="R8" s="30" t="s">
        <v>319</v>
      </c>
      <c r="S8" s="30" t="s">
        <v>319</v>
      </c>
      <c r="T8" s="30" t="s">
        <v>41</v>
      </c>
      <c r="U8" s="30" t="s">
        <v>41</v>
      </c>
      <c r="V8" s="30" t="s">
        <v>41</v>
      </c>
      <c r="W8" s="30"/>
      <c r="X8" s="30"/>
      <c r="Y8" s="30"/>
      <c r="Z8" s="30"/>
      <c r="AA8" s="30"/>
      <c r="AB8" s="30" t="s">
        <v>41</v>
      </c>
      <c r="AC8" s="30"/>
      <c r="AD8" s="30"/>
      <c r="AE8" s="30"/>
      <c r="AF8" s="30"/>
      <c r="AG8" s="30"/>
      <c r="AH8" s="30"/>
      <c r="AI8" s="30"/>
      <c r="AJ8" s="32" t="s">
        <v>319</v>
      </c>
      <c r="AK8" s="32" t="s">
        <v>319</v>
      </c>
      <c r="AL8" s="32"/>
      <c r="AM8" s="32" t="s">
        <v>319</v>
      </c>
      <c r="AN8" s="32" t="s">
        <v>309</v>
      </c>
      <c r="AO8" s="32"/>
      <c r="AP8" s="32"/>
      <c r="AQ8" s="32"/>
      <c r="AR8" s="32" t="s">
        <v>319</v>
      </c>
      <c r="AS8" s="32"/>
      <c r="AT8" s="32" t="s">
        <v>493</v>
      </c>
      <c r="AU8" s="32"/>
      <c r="AV8" s="30" t="s">
        <v>494</v>
      </c>
      <c r="AW8" s="30" t="s">
        <v>309</v>
      </c>
      <c r="AX8" s="33" t="s">
        <v>470</v>
      </c>
      <c r="AY8" s="33" t="s">
        <v>471</v>
      </c>
      <c r="AZ8" s="33"/>
      <c r="BA8" s="34" t="s">
        <v>472</v>
      </c>
      <c r="BB8" s="33"/>
      <c r="BC8" s="33"/>
      <c r="BD8" s="33"/>
      <c r="BE8" s="33"/>
      <c r="BF8" s="33" t="s">
        <v>41</v>
      </c>
      <c r="BG8" s="33" t="s">
        <v>41</v>
      </c>
      <c r="BH8" s="33" t="s">
        <v>41</v>
      </c>
      <c r="BI8" s="33"/>
      <c r="BJ8" s="33"/>
      <c r="BK8" s="33"/>
      <c r="BL8" s="33" t="s">
        <v>319</v>
      </c>
      <c r="BM8" s="33" t="s">
        <v>473</v>
      </c>
      <c r="BN8" s="33" t="s">
        <v>474</v>
      </c>
      <c r="BO8" s="33" t="s">
        <v>319</v>
      </c>
      <c r="BP8" s="33" t="s">
        <v>319</v>
      </c>
      <c r="BQ8" s="33" t="s">
        <v>309</v>
      </c>
      <c r="BR8" s="33" t="s">
        <v>309</v>
      </c>
      <c r="BS8" s="33" t="s">
        <v>319</v>
      </c>
      <c r="BT8" s="33"/>
      <c r="BU8" s="33"/>
      <c r="BV8" s="33"/>
      <c r="BW8" s="35"/>
      <c r="BX8" s="35"/>
      <c r="BY8" s="32" t="s">
        <v>319</v>
      </c>
      <c r="BZ8" s="32" t="s">
        <v>319</v>
      </c>
      <c r="CA8" s="32" t="s">
        <v>319</v>
      </c>
      <c r="CB8" s="32" t="s">
        <v>319</v>
      </c>
      <c r="CC8" s="32" t="s">
        <v>319</v>
      </c>
      <c r="CD8" s="32" t="s">
        <v>319</v>
      </c>
      <c r="CE8" s="32" t="s">
        <v>319</v>
      </c>
      <c r="CF8" s="32" t="s">
        <v>319</v>
      </c>
      <c r="CG8" s="32" t="s">
        <v>319</v>
      </c>
      <c r="CH8" s="32"/>
      <c r="CI8" s="32" t="s">
        <v>319</v>
      </c>
      <c r="CJ8" s="32" t="s">
        <v>319</v>
      </c>
      <c r="CK8" s="32" t="s">
        <v>319</v>
      </c>
      <c r="CL8" s="32" t="s">
        <v>319</v>
      </c>
      <c r="CM8" s="30" t="s">
        <v>476</v>
      </c>
    </row>
    <row r="9" spans="1:121" s="36" customFormat="1" ht="105" customHeight="1" x14ac:dyDescent="0.3">
      <c r="A9" s="30">
        <v>5</v>
      </c>
      <c r="B9" s="31">
        <v>44223</v>
      </c>
      <c r="C9" s="30" t="s">
        <v>495</v>
      </c>
      <c r="D9" s="30"/>
      <c r="E9" s="30" t="s">
        <v>496</v>
      </c>
      <c r="F9" s="30" t="s">
        <v>495</v>
      </c>
      <c r="G9" s="30" t="s">
        <v>497</v>
      </c>
      <c r="H9" s="30" t="s">
        <v>498</v>
      </c>
      <c r="I9" s="30"/>
      <c r="J9" s="30" t="s">
        <v>499</v>
      </c>
      <c r="K9" s="30" t="s">
        <v>500</v>
      </c>
      <c r="L9" s="30" t="s">
        <v>501</v>
      </c>
      <c r="M9" s="30" t="str">
        <f>L9</f>
        <v>Mindestbetriebszeit enthält den typischen Zeitraum in Minuten, innerhalb dessen die Anlage nach erfolgtem Start mindestens Leistung in das Netz einspeisen muss. A: nur bei thermischen SEE, min</v>
      </c>
      <c r="N9" s="30" t="s">
        <v>175</v>
      </c>
      <c r="O9" s="30" t="s">
        <v>466</v>
      </c>
      <c r="P9" s="30" t="s">
        <v>467</v>
      </c>
      <c r="Q9" s="30" t="s">
        <v>466</v>
      </c>
      <c r="R9" s="30" t="s">
        <v>319</v>
      </c>
      <c r="S9" s="30" t="s">
        <v>319</v>
      </c>
      <c r="T9" s="30" t="s">
        <v>41</v>
      </c>
      <c r="U9" s="30" t="s">
        <v>41</v>
      </c>
      <c r="V9" s="30"/>
      <c r="W9" s="30"/>
      <c r="X9" s="30"/>
      <c r="Y9" s="30"/>
      <c r="Z9" s="30"/>
      <c r="AA9" s="30"/>
      <c r="AB9" s="30" t="s">
        <v>41</v>
      </c>
      <c r="AC9" s="30"/>
      <c r="AD9" s="30"/>
      <c r="AE9" s="30"/>
      <c r="AF9" s="30"/>
      <c r="AG9" s="30"/>
      <c r="AH9" s="30"/>
      <c r="AI9" s="30"/>
      <c r="AJ9" s="32" t="s">
        <v>319</v>
      </c>
      <c r="AK9" s="32" t="s">
        <v>319</v>
      </c>
      <c r="AL9" s="32"/>
      <c r="AM9" s="32" t="s">
        <v>319</v>
      </c>
      <c r="AN9" s="32" t="s">
        <v>319</v>
      </c>
      <c r="AO9" s="32"/>
      <c r="AP9" s="32"/>
      <c r="AQ9" s="32"/>
      <c r="AR9" s="32" t="s">
        <v>319</v>
      </c>
      <c r="AS9" s="32"/>
      <c r="AT9" s="32" t="s">
        <v>468</v>
      </c>
      <c r="AU9" s="32" t="s">
        <v>52</v>
      </c>
      <c r="AV9" s="30" t="s">
        <v>502</v>
      </c>
      <c r="AW9" s="30" t="s">
        <v>309</v>
      </c>
      <c r="AX9" s="33" t="s">
        <v>503</v>
      </c>
      <c r="AY9" s="33" t="s">
        <v>497</v>
      </c>
      <c r="AZ9" s="33"/>
      <c r="BA9" s="33">
        <v>5</v>
      </c>
      <c r="BB9" s="33"/>
      <c r="BC9" s="33"/>
      <c r="BD9" s="33" t="s">
        <v>41</v>
      </c>
      <c r="BE9" s="33"/>
      <c r="BF9" s="33"/>
      <c r="BG9" s="33"/>
      <c r="BH9" s="33"/>
      <c r="BI9" s="33" t="s">
        <v>41</v>
      </c>
      <c r="BJ9" s="33" t="s">
        <v>41</v>
      </c>
      <c r="BK9" s="33" t="s">
        <v>41</v>
      </c>
      <c r="BL9" s="33" t="s">
        <v>319</v>
      </c>
      <c r="BM9" s="33" t="s">
        <v>473</v>
      </c>
      <c r="BN9" s="33" t="s">
        <v>474</v>
      </c>
      <c r="BO9" s="33" t="s">
        <v>319</v>
      </c>
      <c r="BP9" s="33" t="s">
        <v>319</v>
      </c>
      <c r="BQ9" s="33" t="s">
        <v>309</v>
      </c>
      <c r="BR9" s="33" t="s">
        <v>309</v>
      </c>
      <c r="BS9" s="33" t="s">
        <v>319</v>
      </c>
      <c r="BT9" s="33"/>
      <c r="BU9" s="33"/>
      <c r="BV9" s="33"/>
      <c r="BW9" s="35"/>
      <c r="BX9" s="35"/>
      <c r="BY9" s="32" t="s">
        <v>319</v>
      </c>
      <c r="BZ9" s="32" t="s">
        <v>319</v>
      </c>
      <c r="CA9" s="32" t="s">
        <v>319</v>
      </c>
      <c r="CB9" s="32" t="s">
        <v>319</v>
      </c>
      <c r="CC9" s="32" t="s">
        <v>319</v>
      </c>
      <c r="CD9" s="32" t="s">
        <v>319</v>
      </c>
      <c r="CE9" s="32" t="s">
        <v>319</v>
      </c>
      <c r="CF9" s="32" t="s">
        <v>319</v>
      </c>
      <c r="CG9" s="32" t="s">
        <v>319</v>
      </c>
      <c r="CH9" s="32"/>
      <c r="CI9" s="32" t="s">
        <v>319</v>
      </c>
      <c r="CJ9" s="32" t="s">
        <v>319</v>
      </c>
      <c r="CK9" s="32" t="s">
        <v>319</v>
      </c>
      <c r="CL9" s="32" t="s">
        <v>319</v>
      </c>
      <c r="CM9" s="30" t="s">
        <v>476</v>
      </c>
    </row>
    <row r="10" spans="1:121" s="36" customFormat="1" ht="62.7" customHeight="1" x14ac:dyDescent="0.3">
      <c r="A10" s="30">
        <v>6</v>
      </c>
      <c r="B10" s="31">
        <v>44223</v>
      </c>
      <c r="C10" s="30" t="s">
        <v>504</v>
      </c>
      <c r="D10" s="30"/>
      <c r="E10" s="30" t="s">
        <v>505</v>
      </c>
      <c r="F10" s="30" t="s">
        <v>506</v>
      </c>
      <c r="G10" s="30" t="s">
        <v>497</v>
      </c>
      <c r="H10" s="30" t="s">
        <v>507</v>
      </c>
      <c r="I10" s="30"/>
      <c r="J10" s="30" t="s">
        <v>508</v>
      </c>
      <c r="K10" s="30" t="s">
        <v>509</v>
      </c>
      <c r="L10" s="30" t="s">
        <v>510</v>
      </c>
      <c r="M10" s="30" t="str">
        <f>K10</f>
        <v>Darunter ist der typische Zeitraum zu verstehen, während dessen die Einheit nach erfolgter Netztrennung nicht zum Wiederanfahren zur Verfügung steht.</v>
      </c>
      <c r="N10" s="30" t="s">
        <v>175</v>
      </c>
      <c r="O10" s="30" t="s">
        <v>466</v>
      </c>
      <c r="P10" s="30" t="s">
        <v>467</v>
      </c>
      <c r="Q10" s="30" t="s">
        <v>466</v>
      </c>
      <c r="R10" s="30" t="s">
        <v>319</v>
      </c>
      <c r="S10" s="30" t="s">
        <v>319</v>
      </c>
      <c r="T10" s="30" t="s">
        <v>41</v>
      </c>
      <c r="U10" s="30" t="s">
        <v>41</v>
      </c>
      <c r="V10" s="30"/>
      <c r="W10" s="30"/>
      <c r="X10" s="30"/>
      <c r="Y10" s="30"/>
      <c r="Z10" s="30"/>
      <c r="AA10" s="30"/>
      <c r="AB10" s="30" t="s">
        <v>41</v>
      </c>
      <c r="AC10" s="30"/>
      <c r="AD10" s="30"/>
      <c r="AE10" s="30"/>
      <c r="AF10" s="30"/>
      <c r="AG10" s="30"/>
      <c r="AH10" s="30"/>
      <c r="AI10" s="30"/>
      <c r="AJ10" s="32" t="s">
        <v>319</v>
      </c>
      <c r="AK10" s="32" t="s">
        <v>319</v>
      </c>
      <c r="AL10" s="32"/>
      <c r="AM10" s="32" t="s">
        <v>319</v>
      </c>
      <c r="AN10" s="32" t="s">
        <v>319</v>
      </c>
      <c r="AO10" s="32"/>
      <c r="AP10" s="32"/>
      <c r="AQ10" s="32"/>
      <c r="AR10" s="32" t="s">
        <v>319</v>
      </c>
      <c r="AS10" s="32"/>
      <c r="AT10" s="32" t="s">
        <v>468</v>
      </c>
      <c r="AU10" s="32" t="s">
        <v>52</v>
      </c>
      <c r="AV10" s="30" t="s">
        <v>511</v>
      </c>
      <c r="AW10" s="30" t="s">
        <v>309</v>
      </c>
      <c r="AX10" s="33" t="s">
        <v>503</v>
      </c>
      <c r="AY10" s="33" t="s">
        <v>497</v>
      </c>
      <c r="AZ10" s="33"/>
      <c r="BA10" s="33">
        <v>5</v>
      </c>
      <c r="BB10" s="33"/>
      <c r="BC10" s="33"/>
      <c r="BD10" s="33" t="s">
        <v>41</v>
      </c>
      <c r="BE10" s="33"/>
      <c r="BF10" s="33"/>
      <c r="BG10" s="33"/>
      <c r="BH10" s="33"/>
      <c r="BI10" s="33" t="s">
        <v>41</v>
      </c>
      <c r="BJ10" s="33" t="s">
        <v>41</v>
      </c>
      <c r="BK10" s="33" t="s">
        <v>41</v>
      </c>
      <c r="BL10" s="33" t="s">
        <v>319</v>
      </c>
      <c r="BM10" s="33" t="s">
        <v>473</v>
      </c>
      <c r="BN10" s="33" t="s">
        <v>474</v>
      </c>
      <c r="BO10" s="33" t="s">
        <v>319</v>
      </c>
      <c r="BP10" s="33" t="s">
        <v>319</v>
      </c>
      <c r="BQ10" s="33" t="s">
        <v>309</v>
      </c>
      <c r="BR10" s="33" t="s">
        <v>309</v>
      </c>
      <c r="BS10" s="33" t="s">
        <v>319</v>
      </c>
      <c r="BT10" s="33"/>
      <c r="BU10" s="33"/>
      <c r="BV10" s="33"/>
      <c r="BW10" s="35"/>
      <c r="BX10" s="35"/>
      <c r="BY10" s="32" t="s">
        <v>319</v>
      </c>
      <c r="BZ10" s="32" t="s">
        <v>319</v>
      </c>
      <c r="CA10" s="32" t="s">
        <v>319</v>
      </c>
      <c r="CB10" s="32" t="s">
        <v>319</v>
      </c>
      <c r="CC10" s="32" t="s">
        <v>319</v>
      </c>
      <c r="CD10" s="32" t="s">
        <v>319</v>
      </c>
      <c r="CE10" s="32" t="s">
        <v>319</v>
      </c>
      <c r="CF10" s="32" t="s">
        <v>319</v>
      </c>
      <c r="CG10" s="32" t="s">
        <v>319</v>
      </c>
      <c r="CH10" s="32"/>
      <c r="CI10" s="32" t="s">
        <v>319</v>
      </c>
      <c r="CJ10" s="32" t="s">
        <v>319</v>
      </c>
      <c r="CK10" s="32" t="s">
        <v>319</v>
      </c>
      <c r="CL10" s="32" t="s">
        <v>319</v>
      </c>
      <c r="CM10" s="30" t="s">
        <v>476</v>
      </c>
    </row>
    <row r="11" spans="1:121" s="36" customFormat="1" ht="62.7" customHeight="1" x14ac:dyDescent="0.3">
      <c r="A11" s="30">
        <v>7</v>
      </c>
      <c r="B11" s="31">
        <v>44223</v>
      </c>
      <c r="C11" s="30" t="s">
        <v>512</v>
      </c>
      <c r="D11" s="30"/>
      <c r="E11" s="30" t="s">
        <v>513</v>
      </c>
      <c r="F11" s="30" t="s">
        <v>514</v>
      </c>
      <c r="G11" s="30" t="s">
        <v>497</v>
      </c>
      <c r="H11" s="30" t="s">
        <v>507</v>
      </c>
      <c r="I11" s="30"/>
      <c r="J11" s="30" t="s">
        <v>515</v>
      </c>
      <c r="K11" s="30" t="s">
        <v>516</v>
      </c>
      <c r="L11" s="30" t="s">
        <v>517</v>
      </c>
      <c r="M11" s="30" t="str">
        <f>K11</f>
        <v>Anfahrtszeit thermischer Einheiten vom Kommando bis zur Synchronisation aus Zustand kalt (&gt; 48 h Stillstandzeit): Darunter ist der typische Zeitraum vom Kommando zum Anfahren der Einheit bis zum Zeitpunkt des Beginns der Leistungseinspeisung in das Netz zu verstehen. Dieses gilt für einen Stillstand der Einheit vor Anfahrt von größer als 48 h</v>
      </c>
      <c r="N11" s="30" t="s">
        <v>175</v>
      </c>
      <c r="O11" s="30" t="s">
        <v>466</v>
      </c>
      <c r="P11" s="30" t="s">
        <v>467</v>
      </c>
      <c r="Q11" s="30" t="s">
        <v>466</v>
      </c>
      <c r="R11" s="30" t="s">
        <v>319</v>
      </c>
      <c r="S11" s="30" t="s">
        <v>319</v>
      </c>
      <c r="T11" s="30" t="s">
        <v>41</v>
      </c>
      <c r="U11" s="30" t="s">
        <v>41</v>
      </c>
      <c r="V11" s="30"/>
      <c r="W11" s="30"/>
      <c r="X11" s="30"/>
      <c r="Y11" s="30"/>
      <c r="Z11" s="30"/>
      <c r="AA11" s="30"/>
      <c r="AB11" s="30" t="s">
        <v>41</v>
      </c>
      <c r="AC11" s="30"/>
      <c r="AD11" s="30"/>
      <c r="AE11" s="30"/>
      <c r="AF11" s="30"/>
      <c r="AG11" s="30"/>
      <c r="AH11" s="30"/>
      <c r="AI11" s="30"/>
      <c r="AJ11" s="32" t="s">
        <v>319</v>
      </c>
      <c r="AK11" s="32" t="s">
        <v>319</v>
      </c>
      <c r="AL11" s="32"/>
      <c r="AM11" s="32" t="s">
        <v>319</v>
      </c>
      <c r="AN11" s="32" t="s">
        <v>319</v>
      </c>
      <c r="AO11" s="32"/>
      <c r="AP11" s="32"/>
      <c r="AQ11" s="32"/>
      <c r="AR11" s="32" t="s">
        <v>319</v>
      </c>
      <c r="AS11" s="32"/>
      <c r="AT11" s="32" t="s">
        <v>468</v>
      </c>
      <c r="AU11" s="32" t="s">
        <v>52</v>
      </c>
      <c r="AV11" s="30" t="s">
        <v>518</v>
      </c>
      <c r="AW11" s="30" t="s">
        <v>309</v>
      </c>
      <c r="AX11" s="33" t="s">
        <v>503</v>
      </c>
      <c r="AY11" s="33" t="s">
        <v>497</v>
      </c>
      <c r="AZ11" s="33"/>
      <c r="BA11" s="33">
        <v>5</v>
      </c>
      <c r="BB11" s="33"/>
      <c r="BC11" s="33"/>
      <c r="BD11" s="33" t="s">
        <v>41</v>
      </c>
      <c r="BE11" s="33"/>
      <c r="BF11" s="33"/>
      <c r="BG11" s="33"/>
      <c r="BH11" s="33"/>
      <c r="BI11" s="33" t="s">
        <v>41</v>
      </c>
      <c r="BJ11" s="33" t="s">
        <v>41</v>
      </c>
      <c r="BK11" s="33" t="s">
        <v>41</v>
      </c>
      <c r="BL11" s="33" t="s">
        <v>319</v>
      </c>
      <c r="BM11" s="33" t="s">
        <v>473</v>
      </c>
      <c r="BN11" s="33" t="s">
        <v>474</v>
      </c>
      <c r="BO11" s="33" t="s">
        <v>319</v>
      </c>
      <c r="BP11" s="33" t="s">
        <v>319</v>
      </c>
      <c r="BQ11" s="33" t="s">
        <v>309</v>
      </c>
      <c r="BR11" s="33" t="s">
        <v>309</v>
      </c>
      <c r="BS11" s="33" t="s">
        <v>319</v>
      </c>
      <c r="BT11" s="33"/>
      <c r="BU11" s="33"/>
      <c r="BV11" s="33"/>
      <c r="BW11" s="35"/>
      <c r="BX11" s="35"/>
      <c r="BY11" s="32" t="s">
        <v>319</v>
      </c>
      <c r="BZ11" s="32" t="s">
        <v>319</v>
      </c>
      <c r="CA11" s="32" t="s">
        <v>319</v>
      </c>
      <c r="CB11" s="32" t="s">
        <v>319</v>
      </c>
      <c r="CC11" s="32" t="s">
        <v>319</v>
      </c>
      <c r="CD11" s="32" t="s">
        <v>319</v>
      </c>
      <c r="CE11" s="32" t="s">
        <v>319</v>
      </c>
      <c r="CF11" s="32" t="s">
        <v>319</v>
      </c>
      <c r="CG11" s="32" t="s">
        <v>319</v>
      </c>
      <c r="CH11" s="32"/>
      <c r="CI11" s="32" t="s">
        <v>319</v>
      </c>
      <c r="CJ11" s="32" t="s">
        <v>319</v>
      </c>
      <c r="CK11" s="32" t="s">
        <v>319</v>
      </c>
      <c r="CL11" s="32" t="s">
        <v>319</v>
      </c>
      <c r="CM11" s="30" t="s">
        <v>476</v>
      </c>
    </row>
    <row r="12" spans="1:121" s="36" customFormat="1" ht="62.7" customHeight="1" x14ac:dyDescent="0.3">
      <c r="A12" s="30">
        <v>8</v>
      </c>
      <c r="B12" s="31">
        <v>44223</v>
      </c>
      <c r="C12" s="30" t="s">
        <v>519</v>
      </c>
      <c r="D12" s="30"/>
      <c r="E12" s="30"/>
      <c r="F12" s="30" t="s">
        <v>520</v>
      </c>
      <c r="G12" s="30" t="s">
        <v>497</v>
      </c>
      <c r="H12" s="30" t="s">
        <v>507</v>
      </c>
      <c r="I12" s="30"/>
      <c r="J12" s="30" t="s">
        <v>515</v>
      </c>
      <c r="K12" s="30"/>
      <c r="L12" s="30" t="s">
        <v>517</v>
      </c>
      <c r="M12" s="30" t="s">
        <v>521</v>
      </c>
      <c r="N12" s="30" t="s">
        <v>175</v>
      </c>
      <c r="O12" s="30" t="s">
        <v>466</v>
      </c>
      <c r="P12" s="30" t="s">
        <v>467</v>
      </c>
      <c r="Q12" s="30" t="s">
        <v>466</v>
      </c>
      <c r="R12" s="30" t="s">
        <v>319</v>
      </c>
      <c r="S12" s="30" t="s">
        <v>319</v>
      </c>
      <c r="T12" s="30" t="s">
        <v>41</v>
      </c>
      <c r="U12" s="30" t="s">
        <v>41</v>
      </c>
      <c r="V12" s="30"/>
      <c r="W12" s="30"/>
      <c r="X12" s="30"/>
      <c r="Y12" s="30"/>
      <c r="Z12" s="30"/>
      <c r="AA12" s="30"/>
      <c r="AB12" s="30" t="s">
        <v>41</v>
      </c>
      <c r="AC12" s="30"/>
      <c r="AD12" s="30"/>
      <c r="AE12" s="30"/>
      <c r="AF12" s="30"/>
      <c r="AG12" s="30"/>
      <c r="AH12" s="30"/>
      <c r="AI12" s="30"/>
      <c r="AJ12" s="32" t="s">
        <v>319</v>
      </c>
      <c r="AK12" s="32" t="s">
        <v>319</v>
      </c>
      <c r="AL12" s="32"/>
      <c r="AM12" s="32" t="s">
        <v>319</v>
      </c>
      <c r="AN12" s="32" t="s">
        <v>319</v>
      </c>
      <c r="AO12" s="32"/>
      <c r="AP12" s="32"/>
      <c r="AQ12" s="32"/>
      <c r="AR12" s="32" t="s">
        <v>319</v>
      </c>
      <c r="AS12" s="32"/>
      <c r="AT12" s="32" t="s">
        <v>468</v>
      </c>
      <c r="AU12" s="32" t="s">
        <v>52</v>
      </c>
      <c r="AV12" s="30" t="s">
        <v>522</v>
      </c>
      <c r="AW12" s="30" t="s">
        <v>309</v>
      </c>
      <c r="AX12" s="33" t="s">
        <v>503</v>
      </c>
      <c r="AY12" s="33" t="s">
        <v>497</v>
      </c>
      <c r="AZ12" s="33"/>
      <c r="BA12" s="33">
        <v>5</v>
      </c>
      <c r="BB12" s="33"/>
      <c r="BC12" s="33"/>
      <c r="BD12" s="33" t="s">
        <v>41</v>
      </c>
      <c r="BE12" s="33"/>
      <c r="BF12" s="33"/>
      <c r="BG12" s="33"/>
      <c r="BH12" s="33"/>
      <c r="BI12" s="33" t="s">
        <v>41</v>
      </c>
      <c r="BJ12" s="33" t="s">
        <v>41</v>
      </c>
      <c r="BK12" s="33" t="s">
        <v>41</v>
      </c>
      <c r="BL12" s="33" t="s">
        <v>319</v>
      </c>
      <c r="BM12" s="33" t="s">
        <v>473</v>
      </c>
      <c r="BN12" s="33" t="s">
        <v>474</v>
      </c>
      <c r="BO12" s="33" t="s">
        <v>319</v>
      </c>
      <c r="BP12" s="33" t="s">
        <v>319</v>
      </c>
      <c r="BQ12" s="33" t="s">
        <v>309</v>
      </c>
      <c r="BR12" s="33" t="s">
        <v>309</v>
      </c>
      <c r="BS12" s="33" t="s">
        <v>319</v>
      </c>
      <c r="BT12" s="33"/>
      <c r="BU12" s="33"/>
      <c r="BV12" s="33"/>
      <c r="BW12" s="35"/>
      <c r="BX12" s="35"/>
      <c r="BY12" s="32" t="s">
        <v>319</v>
      </c>
      <c r="BZ12" s="32" t="s">
        <v>319</v>
      </c>
      <c r="CA12" s="32" t="s">
        <v>319</v>
      </c>
      <c r="CB12" s="32" t="s">
        <v>319</v>
      </c>
      <c r="CC12" s="32" t="s">
        <v>319</v>
      </c>
      <c r="CD12" s="32" t="s">
        <v>319</v>
      </c>
      <c r="CE12" s="32" t="s">
        <v>319</v>
      </c>
      <c r="CF12" s="32" t="s">
        <v>319</v>
      </c>
      <c r="CG12" s="32" t="s">
        <v>319</v>
      </c>
      <c r="CH12" s="32"/>
      <c r="CI12" s="32" t="s">
        <v>319</v>
      </c>
      <c r="CJ12" s="32" t="s">
        <v>319</v>
      </c>
      <c r="CK12" s="32" t="s">
        <v>319</v>
      </c>
      <c r="CL12" s="32" t="s">
        <v>319</v>
      </c>
      <c r="CM12" s="30" t="s">
        <v>476</v>
      </c>
    </row>
    <row r="13" spans="1:121" s="36" customFormat="1" ht="62.7" customHeight="1" x14ac:dyDescent="0.3">
      <c r="A13" s="30">
        <v>9</v>
      </c>
      <c r="B13" s="31">
        <v>44223</v>
      </c>
      <c r="C13" s="30" t="s">
        <v>523</v>
      </c>
      <c r="D13" s="30"/>
      <c r="E13" s="30" t="s">
        <v>524</v>
      </c>
      <c r="F13" s="30" t="s">
        <v>525</v>
      </c>
      <c r="G13" s="30" t="s">
        <v>497</v>
      </c>
      <c r="H13" s="30" t="s">
        <v>507</v>
      </c>
      <c r="I13" s="30"/>
      <c r="J13" s="30" t="s">
        <v>526</v>
      </c>
      <c r="K13" s="30" t="s">
        <v>527</v>
      </c>
      <c r="L13" s="30" t="s">
        <v>517</v>
      </c>
      <c r="M13" s="30" t="str">
        <f>K13</f>
        <v>Hochfahrzeit thermischer Einheiten von Synchronisation bis PROD_min aus Zustand kalt (&gt; 48 h Stillstandzeit): Darunter ist der typische Zeitraum beginnend mit der Netzsynchronisation bis zum Erreichen der Mindestleistung der Einheit zu verstehen. Dieses gilt für einen Stillstand der Einheit vor Anfahrt von größer als 48 h.</v>
      </c>
      <c r="N13" s="30" t="s">
        <v>175</v>
      </c>
      <c r="O13" s="30" t="s">
        <v>466</v>
      </c>
      <c r="P13" s="30" t="s">
        <v>467</v>
      </c>
      <c r="Q13" s="30" t="s">
        <v>466</v>
      </c>
      <c r="R13" s="30" t="s">
        <v>319</v>
      </c>
      <c r="S13" s="30" t="s">
        <v>319</v>
      </c>
      <c r="T13" s="30" t="s">
        <v>41</v>
      </c>
      <c r="U13" s="30" t="s">
        <v>41</v>
      </c>
      <c r="V13" s="30"/>
      <c r="W13" s="30"/>
      <c r="X13" s="30"/>
      <c r="Y13" s="30"/>
      <c r="Z13" s="30"/>
      <c r="AA13" s="30"/>
      <c r="AB13" s="30" t="s">
        <v>41</v>
      </c>
      <c r="AC13" s="30"/>
      <c r="AD13" s="30"/>
      <c r="AE13" s="30"/>
      <c r="AF13" s="30"/>
      <c r="AG13" s="30"/>
      <c r="AH13" s="30"/>
      <c r="AI13" s="30"/>
      <c r="AJ13" s="32" t="s">
        <v>319</v>
      </c>
      <c r="AK13" s="32" t="s">
        <v>319</v>
      </c>
      <c r="AL13" s="32"/>
      <c r="AM13" s="32" t="s">
        <v>319</v>
      </c>
      <c r="AN13" s="32" t="s">
        <v>319</v>
      </c>
      <c r="AO13" s="32"/>
      <c r="AP13" s="32"/>
      <c r="AQ13" s="32"/>
      <c r="AR13" s="32" t="s">
        <v>319</v>
      </c>
      <c r="AS13" s="32"/>
      <c r="AT13" s="32" t="s">
        <v>468</v>
      </c>
      <c r="AU13" s="32" t="s">
        <v>52</v>
      </c>
      <c r="AV13" s="30" t="s">
        <v>528</v>
      </c>
      <c r="AW13" s="30" t="s">
        <v>309</v>
      </c>
      <c r="AX13" s="33" t="s">
        <v>503</v>
      </c>
      <c r="AY13" s="33" t="s">
        <v>497</v>
      </c>
      <c r="AZ13" s="33"/>
      <c r="BA13" s="33">
        <v>5</v>
      </c>
      <c r="BB13" s="33"/>
      <c r="BC13" s="33"/>
      <c r="BD13" s="33" t="s">
        <v>41</v>
      </c>
      <c r="BE13" s="33"/>
      <c r="BF13" s="33"/>
      <c r="BG13" s="33"/>
      <c r="BH13" s="33"/>
      <c r="BI13" s="33" t="s">
        <v>41</v>
      </c>
      <c r="BJ13" s="33" t="s">
        <v>41</v>
      </c>
      <c r="BK13" s="33" t="s">
        <v>41</v>
      </c>
      <c r="BL13" s="33" t="s">
        <v>319</v>
      </c>
      <c r="BM13" s="33" t="s">
        <v>473</v>
      </c>
      <c r="BN13" s="33" t="s">
        <v>474</v>
      </c>
      <c r="BO13" s="33" t="s">
        <v>319</v>
      </c>
      <c r="BP13" s="33" t="s">
        <v>319</v>
      </c>
      <c r="BQ13" s="33" t="s">
        <v>309</v>
      </c>
      <c r="BR13" s="33" t="s">
        <v>309</v>
      </c>
      <c r="BS13" s="33" t="s">
        <v>319</v>
      </c>
      <c r="BT13" s="33"/>
      <c r="BU13" s="33"/>
      <c r="BV13" s="33"/>
      <c r="BW13" s="35"/>
      <c r="BX13" s="35"/>
      <c r="BY13" s="32" t="s">
        <v>319</v>
      </c>
      <c r="BZ13" s="32" t="s">
        <v>319</v>
      </c>
      <c r="CA13" s="32" t="s">
        <v>319</v>
      </c>
      <c r="CB13" s="32" t="s">
        <v>319</v>
      </c>
      <c r="CC13" s="32" t="s">
        <v>319</v>
      </c>
      <c r="CD13" s="32" t="s">
        <v>319</v>
      </c>
      <c r="CE13" s="32" t="s">
        <v>319</v>
      </c>
      <c r="CF13" s="32" t="s">
        <v>319</v>
      </c>
      <c r="CG13" s="32" t="s">
        <v>319</v>
      </c>
      <c r="CH13" s="32"/>
      <c r="CI13" s="32" t="s">
        <v>319</v>
      </c>
      <c r="CJ13" s="32" t="s">
        <v>319</v>
      </c>
      <c r="CK13" s="32" t="s">
        <v>319</v>
      </c>
      <c r="CL13" s="32" t="s">
        <v>319</v>
      </c>
      <c r="CM13" s="30" t="s">
        <v>476</v>
      </c>
    </row>
    <row r="14" spans="1:121" s="36" customFormat="1" ht="62.7" customHeight="1" x14ac:dyDescent="0.3">
      <c r="A14" s="30">
        <v>10</v>
      </c>
      <c r="B14" s="31">
        <v>44223</v>
      </c>
      <c r="C14" s="30" t="s">
        <v>529</v>
      </c>
      <c r="D14" s="30"/>
      <c r="E14" s="30" t="s">
        <v>530</v>
      </c>
      <c r="F14" s="30" t="s">
        <v>531</v>
      </c>
      <c r="G14" s="30" t="s">
        <v>497</v>
      </c>
      <c r="H14" s="30" t="s">
        <v>507</v>
      </c>
      <c r="I14" s="30"/>
      <c r="J14" s="30" t="s">
        <v>526</v>
      </c>
      <c r="K14" s="30" t="s">
        <v>532</v>
      </c>
      <c r="L14" s="30" t="s">
        <v>517</v>
      </c>
      <c r="M14" s="30" t="str">
        <f>K14</f>
        <v>Hochfahrzeit thermischer Einheiten von Synchronisation bis PROD_min aus Zustand warm (&lt; 48 h Stillstandzeit): Darunter ist der typische Zeitraum beginnend mit der Netzsynchronisation bis zum Erreichen der Mindestleistung der Einheit zu verstehen. Dieses gilt für einen Stillstand der Einheit vor Anfahrt von kleiner als 48 h.</v>
      </c>
      <c r="N14" s="30" t="s">
        <v>175</v>
      </c>
      <c r="O14" s="30" t="s">
        <v>466</v>
      </c>
      <c r="P14" s="30" t="s">
        <v>467</v>
      </c>
      <c r="Q14" s="30" t="s">
        <v>466</v>
      </c>
      <c r="R14" s="30" t="s">
        <v>319</v>
      </c>
      <c r="S14" s="30" t="s">
        <v>319</v>
      </c>
      <c r="T14" s="30" t="s">
        <v>41</v>
      </c>
      <c r="U14" s="30" t="s">
        <v>41</v>
      </c>
      <c r="V14" s="30"/>
      <c r="W14" s="30"/>
      <c r="X14" s="30"/>
      <c r="Y14" s="30"/>
      <c r="Z14" s="30"/>
      <c r="AA14" s="30"/>
      <c r="AB14" s="30" t="s">
        <v>41</v>
      </c>
      <c r="AC14" s="30"/>
      <c r="AD14" s="30"/>
      <c r="AE14" s="30"/>
      <c r="AF14" s="30"/>
      <c r="AG14" s="30"/>
      <c r="AH14" s="30"/>
      <c r="AI14" s="30"/>
      <c r="AJ14" s="32" t="s">
        <v>319</v>
      </c>
      <c r="AK14" s="32" t="s">
        <v>319</v>
      </c>
      <c r="AL14" s="32"/>
      <c r="AM14" s="32" t="s">
        <v>319</v>
      </c>
      <c r="AN14" s="32" t="s">
        <v>319</v>
      </c>
      <c r="AO14" s="32"/>
      <c r="AP14" s="32"/>
      <c r="AQ14" s="32"/>
      <c r="AR14" s="32" t="s">
        <v>319</v>
      </c>
      <c r="AS14" s="32"/>
      <c r="AT14" s="32" t="s">
        <v>468</v>
      </c>
      <c r="AU14" s="32" t="s">
        <v>52</v>
      </c>
      <c r="AV14" s="30" t="s">
        <v>533</v>
      </c>
      <c r="AW14" s="30" t="s">
        <v>309</v>
      </c>
      <c r="AX14" s="33" t="s">
        <v>503</v>
      </c>
      <c r="AY14" s="33" t="s">
        <v>497</v>
      </c>
      <c r="AZ14" s="33"/>
      <c r="BA14" s="33">
        <v>5</v>
      </c>
      <c r="BB14" s="33"/>
      <c r="BC14" s="33"/>
      <c r="BD14" s="33" t="s">
        <v>41</v>
      </c>
      <c r="BE14" s="33"/>
      <c r="BF14" s="33"/>
      <c r="BG14" s="33"/>
      <c r="BH14" s="33"/>
      <c r="BI14" s="33" t="s">
        <v>41</v>
      </c>
      <c r="BJ14" s="33" t="s">
        <v>41</v>
      </c>
      <c r="BK14" s="33" t="s">
        <v>41</v>
      </c>
      <c r="BL14" s="33" t="s">
        <v>319</v>
      </c>
      <c r="BM14" s="33" t="s">
        <v>473</v>
      </c>
      <c r="BN14" s="33" t="s">
        <v>474</v>
      </c>
      <c r="BO14" s="33" t="s">
        <v>319</v>
      </c>
      <c r="BP14" s="33" t="s">
        <v>319</v>
      </c>
      <c r="BQ14" s="33" t="s">
        <v>309</v>
      </c>
      <c r="BR14" s="33" t="s">
        <v>309</v>
      </c>
      <c r="BS14" s="33" t="s">
        <v>319</v>
      </c>
      <c r="BT14" s="33"/>
      <c r="BU14" s="33"/>
      <c r="BV14" s="33"/>
      <c r="BW14" s="35"/>
      <c r="BX14" s="35"/>
      <c r="BY14" s="32" t="s">
        <v>319</v>
      </c>
      <c r="BZ14" s="32" t="s">
        <v>319</v>
      </c>
      <c r="CA14" s="32" t="s">
        <v>319</v>
      </c>
      <c r="CB14" s="32" t="s">
        <v>319</v>
      </c>
      <c r="CC14" s="32" t="s">
        <v>319</v>
      </c>
      <c r="CD14" s="32" t="s">
        <v>319</v>
      </c>
      <c r="CE14" s="32" t="s">
        <v>319</v>
      </c>
      <c r="CF14" s="32" t="s">
        <v>319</v>
      </c>
      <c r="CG14" s="32" t="s">
        <v>319</v>
      </c>
      <c r="CH14" s="32"/>
      <c r="CI14" s="32" t="s">
        <v>319</v>
      </c>
      <c r="CJ14" s="32" t="s">
        <v>319</v>
      </c>
      <c r="CK14" s="32" t="s">
        <v>319</v>
      </c>
      <c r="CL14" s="32" t="s">
        <v>319</v>
      </c>
      <c r="CM14" s="30" t="s">
        <v>476</v>
      </c>
    </row>
    <row r="15" spans="1:121" s="36" customFormat="1" ht="62.7" customHeight="1" x14ac:dyDescent="0.3">
      <c r="A15" s="30">
        <v>11</v>
      </c>
      <c r="B15" s="31">
        <v>44223</v>
      </c>
      <c r="C15" s="30" t="s">
        <v>534</v>
      </c>
      <c r="D15" s="30"/>
      <c r="E15" s="30" t="s">
        <v>535</v>
      </c>
      <c r="F15" s="30" t="s">
        <v>534</v>
      </c>
      <c r="G15" s="30" t="s">
        <v>497</v>
      </c>
      <c r="H15" s="30" t="s">
        <v>536</v>
      </c>
      <c r="I15" s="30"/>
      <c r="J15" s="30" t="s">
        <v>526</v>
      </c>
      <c r="K15" s="30" t="s">
        <v>537</v>
      </c>
      <c r="L15" s="30" t="s">
        <v>538</v>
      </c>
      <c r="M15" s="30" t="str">
        <f>L15</f>
        <v>Abfahrzeit enthält den typischen Zeitraum in Minuten, innerhalb dessen ausgehend von der Mindestwirkleistungseinspeisung eine Netztrennung erreicht wird.</v>
      </c>
      <c r="N15" s="30" t="s">
        <v>175</v>
      </c>
      <c r="O15" s="30" t="s">
        <v>466</v>
      </c>
      <c r="P15" s="30" t="s">
        <v>467</v>
      </c>
      <c r="Q15" s="30" t="s">
        <v>466</v>
      </c>
      <c r="R15" s="30" t="s">
        <v>319</v>
      </c>
      <c r="S15" s="30" t="s">
        <v>319</v>
      </c>
      <c r="T15" s="30" t="s">
        <v>41</v>
      </c>
      <c r="U15" s="30" t="s">
        <v>41</v>
      </c>
      <c r="V15" s="30"/>
      <c r="W15" s="30"/>
      <c r="X15" s="30"/>
      <c r="Y15" s="30"/>
      <c r="Z15" s="30"/>
      <c r="AA15" s="30"/>
      <c r="AB15" s="30" t="s">
        <v>41</v>
      </c>
      <c r="AC15" s="30"/>
      <c r="AD15" s="30"/>
      <c r="AE15" s="30"/>
      <c r="AF15" s="30"/>
      <c r="AG15" s="30"/>
      <c r="AH15" s="30"/>
      <c r="AI15" s="30"/>
      <c r="AJ15" s="32" t="s">
        <v>319</v>
      </c>
      <c r="AK15" s="32" t="s">
        <v>319</v>
      </c>
      <c r="AL15" s="32"/>
      <c r="AM15" s="32" t="s">
        <v>319</v>
      </c>
      <c r="AN15" s="32" t="s">
        <v>319</v>
      </c>
      <c r="AO15" s="32"/>
      <c r="AP15" s="32"/>
      <c r="AQ15" s="32"/>
      <c r="AR15" s="32" t="s">
        <v>319</v>
      </c>
      <c r="AS15" s="32"/>
      <c r="AT15" s="32" t="s">
        <v>468</v>
      </c>
      <c r="AU15" s="32" t="s">
        <v>52</v>
      </c>
      <c r="AV15" s="30" t="s">
        <v>539</v>
      </c>
      <c r="AW15" s="30" t="s">
        <v>309</v>
      </c>
      <c r="AX15" s="33" t="s">
        <v>503</v>
      </c>
      <c r="AY15" s="33" t="s">
        <v>497</v>
      </c>
      <c r="AZ15" s="33"/>
      <c r="BA15" s="33">
        <v>5</v>
      </c>
      <c r="BB15" s="33" t="s">
        <v>41</v>
      </c>
      <c r="BC15" s="33" t="s">
        <v>41</v>
      </c>
      <c r="BD15" s="33" t="s">
        <v>41</v>
      </c>
      <c r="BE15" s="33" t="s">
        <v>41</v>
      </c>
      <c r="BF15" s="33" t="s">
        <v>41</v>
      </c>
      <c r="BG15" s="33" t="s">
        <v>41</v>
      </c>
      <c r="BH15" s="33" t="s">
        <v>41</v>
      </c>
      <c r="BI15" s="33" t="s">
        <v>41</v>
      </c>
      <c r="BJ15" s="33" t="s">
        <v>41</v>
      </c>
      <c r="BK15" s="33" t="s">
        <v>41</v>
      </c>
      <c r="BL15" s="33" t="s">
        <v>319</v>
      </c>
      <c r="BM15" s="33" t="s">
        <v>473</v>
      </c>
      <c r="BN15" s="33" t="s">
        <v>474</v>
      </c>
      <c r="BO15" s="33" t="s">
        <v>319</v>
      </c>
      <c r="BP15" s="33" t="s">
        <v>319</v>
      </c>
      <c r="BQ15" s="33" t="s">
        <v>309</v>
      </c>
      <c r="BR15" s="33" t="s">
        <v>309</v>
      </c>
      <c r="BS15" s="33" t="s">
        <v>319</v>
      </c>
      <c r="BT15" s="33"/>
      <c r="BU15" s="33"/>
      <c r="BV15" s="33"/>
      <c r="BW15" s="35"/>
      <c r="BX15" s="35"/>
      <c r="BY15" s="32" t="s">
        <v>319</v>
      </c>
      <c r="BZ15" s="32" t="s">
        <v>319</v>
      </c>
      <c r="CA15" s="32" t="s">
        <v>319</v>
      </c>
      <c r="CB15" s="32" t="s">
        <v>319</v>
      </c>
      <c r="CC15" s="32" t="s">
        <v>319</v>
      </c>
      <c r="CD15" s="32" t="s">
        <v>319</v>
      </c>
      <c r="CE15" s="32" t="s">
        <v>319</v>
      </c>
      <c r="CF15" s="32" t="s">
        <v>319</v>
      </c>
      <c r="CG15" s="32" t="s">
        <v>319</v>
      </c>
      <c r="CH15" s="32"/>
      <c r="CI15" s="32" t="s">
        <v>319</v>
      </c>
      <c r="CJ15" s="32" t="s">
        <v>319</v>
      </c>
      <c r="CK15" s="32" t="s">
        <v>319</v>
      </c>
      <c r="CL15" s="32" t="s">
        <v>319</v>
      </c>
      <c r="CM15" s="30" t="s">
        <v>476</v>
      </c>
    </row>
    <row r="16" spans="1:121" s="36" customFormat="1" ht="69.599999999999994" customHeight="1" x14ac:dyDescent="0.3">
      <c r="A16" s="30">
        <v>12</v>
      </c>
      <c r="B16" s="31">
        <v>44223</v>
      </c>
      <c r="C16" s="30" t="s">
        <v>540</v>
      </c>
      <c r="D16" s="30"/>
      <c r="E16" s="30" t="s">
        <v>541</v>
      </c>
      <c r="F16" s="30" t="s">
        <v>542</v>
      </c>
      <c r="G16" s="30" t="s">
        <v>543</v>
      </c>
      <c r="H16" s="30" t="s">
        <v>544</v>
      </c>
      <c r="I16" s="30"/>
      <c r="J16" s="30" t="s">
        <v>526</v>
      </c>
      <c r="K16" s="30" t="s">
        <v>545</v>
      </c>
      <c r="L16" s="30" t="s">
        <v>546</v>
      </c>
      <c r="M16" s="30" t="str">
        <f>L16</f>
        <v>Lastgradient_Nennleistung enthält die durchschnittliche Leistungsänderungsgeschwindigkeit bezogen auf einen Betriebszustand bei Leistungserhöhung, abgeleitet aus der Zeitdauer der Leistungsänderung zwischen der minimalen Produktionsleistung bis zur Nennproduktionsleistung in MW / min.</v>
      </c>
      <c r="N16" s="30" t="s">
        <v>175</v>
      </c>
      <c r="O16" s="30" t="s">
        <v>466</v>
      </c>
      <c r="P16" s="30" t="s">
        <v>467</v>
      </c>
      <c r="Q16" s="30" t="s">
        <v>466</v>
      </c>
      <c r="R16" s="30" t="s">
        <v>319</v>
      </c>
      <c r="S16" s="30" t="s">
        <v>319</v>
      </c>
      <c r="T16" s="30" t="s">
        <v>41</v>
      </c>
      <c r="U16" s="30" t="s">
        <v>41</v>
      </c>
      <c r="V16" s="30"/>
      <c r="W16" s="30"/>
      <c r="X16" s="30"/>
      <c r="Y16" s="30"/>
      <c r="Z16" s="30"/>
      <c r="AA16" s="30"/>
      <c r="AB16" s="30" t="s">
        <v>41</v>
      </c>
      <c r="AC16" s="30"/>
      <c r="AD16" s="30"/>
      <c r="AE16" s="30"/>
      <c r="AF16" s="30"/>
      <c r="AG16" s="30"/>
      <c r="AH16" s="30"/>
      <c r="AI16" s="30"/>
      <c r="AJ16" s="32" t="s">
        <v>319</v>
      </c>
      <c r="AK16" s="32" t="s">
        <v>319</v>
      </c>
      <c r="AL16" s="32"/>
      <c r="AM16" s="32" t="s">
        <v>319</v>
      </c>
      <c r="AN16" s="32" t="s">
        <v>319</v>
      </c>
      <c r="AO16" s="32"/>
      <c r="AP16" s="32"/>
      <c r="AQ16" s="32"/>
      <c r="AR16" s="32" t="s">
        <v>319</v>
      </c>
      <c r="AS16" s="32"/>
      <c r="AT16" s="32" t="s">
        <v>468</v>
      </c>
      <c r="AU16" s="32" t="s">
        <v>52</v>
      </c>
      <c r="AV16" s="30" t="s">
        <v>547</v>
      </c>
      <c r="AW16" s="30" t="s">
        <v>309</v>
      </c>
      <c r="AX16" s="33" t="s">
        <v>470</v>
      </c>
      <c r="AY16" s="33" t="s">
        <v>548</v>
      </c>
      <c r="AZ16" s="33"/>
      <c r="BA16" s="34" t="s">
        <v>472</v>
      </c>
      <c r="BB16" s="33" t="s">
        <v>41</v>
      </c>
      <c r="BC16" s="33" t="s">
        <v>41</v>
      </c>
      <c r="BD16" s="33" t="s">
        <v>41</v>
      </c>
      <c r="BE16" s="33" t="s">
        <v>41</v>
      </c>
      <c r="BF16" s="33" t="s">
        <v>41</v>
      </c>
      <c r="BG16" s="33" t="s">
        <v>41</v>
      </c>
      <c r="BH16" s="33" t="s">
        <v>41</v>
      </c>
      <c r="BI16" s="33" t="s">
        <v>41</v>
      </c>
      <c r="BJ16" s="33" t="s">
        <v>41</v>
      </c>
      <c r="BK16" s="33" t="s">
        <v>41</v>
      </c>
      <c r="BL16" s="33" t="s">
        <v>319</v>
      </c>
      <c r="BM16" s="33" t="s">
        <v>473</v>
      </c>
      <c r="BN16" s="33" t="s">
        <v>474</v>
      </c>
      <c r="BO16" s="33" t="s">
        <v>319</v>
      </c>
      <c r="BP16" s="33" t="s">
        <v>549</v>
      </c>
      <c r="BQ16" s="33" t="s">
        <v>309</v>
      </c>
      <c r="BR16" s="33" t="s">
        <v>309</v>
      </c>
      <c r="BS16" s="33" t="s">
        <v>319</v>
      </c>
      <c r="BT16" s="33"/>
      <c r="BU16" s="33"/>
      <c r="BV16" s="33"/>
      <c r="BW16" s="35"/>
      <c r="BX16" s="35"/>
      <c r="BY16" s="32" t="s">
        <v>319</v>
      </c>
      <c r="BZ16" s="32" t="s">
        <v>319</v>
      </c>
      <c r="CA16" s="32" t="s">
        <v>319</v>
      </c>
      <c r="CB16" s="32" t="s">
        <v>319</v>
      </c>
      <c r="CC16" s="32" t="s">
        <v>319</v>
      </c>
      <c r="CD16" s="32" t="s">
        <v>319</v>
      </c>
      <c r="CE16" s="32" t="s">
        <v>319</v>
      </c>
      <c r="CF16" s="32" t="s">
        <v>319</v>
      </c>
      <c r="CG16" s="32" t="s">
        <v>319</v>
      </c>
      <c r="CH16" s="32"/>
      <c r="CI16" s="32" t="s">
        <v>319</v>
      </c>
      <c r="CJ16" s="32" t="s">
        <v>319</v>
      </c>
      <c r="CK16" s="32" t="s">
        <v>319</v>
      </c>
      <c r="CL16" s="32" t="s">
        <v>319</v>
      </c>
      <c r="CM16" s="30" t="s">
        <v>476</v>
      </c>
    </row>
    <row r="17" spans="1:121" s="36" customFormat="1" ht="62.7" customHeight="1" x14ac:dyDescent="0.3">
      <c r="A17" s="30">
        <v>13</v>
      </c>
      <c r="B17" s="31">
        <v>44223</v>
      </c>
      <c r="C17" s="30" t="s">
        <v>550</v>
      </c>
      <c r="D17" s="30"/>
      <c r="E17" s="30" t="s">
        <v>551</v>
      </c>
      <c r="F17" s="30" t="s">
        <v>552</v>
      </c>
      <c r="G17" s="30" t="s">
        <v>543</v>
      </c>
      <c r="H17" s="30" t="s">
        <v>553</v>
      </c>
      <c r="I17" s="30"/>
      <c r="J17" s="30" t="s">
        <v>526</v>
      </c>
      <c r="K17" s="30" t="s">
        <v>554</v>
      </c>
      <c r="L17" s="30" t="s">
        <v>555</v>
      </c>
      <c r="M17" s="30" t="str">
        <f>L17</f>
        <v>Lastgradient_Mindestleistung enthält die durchschnittliche Leistungsänderungsgeschwindigkeit bezogen auf einen Betriebszustand bei Leistungsreduzierung, abgeleitet aus der Zeitdauer der Leistungsänderung zwischen Nennproduktionsleistung bis zur minimalen Produktionsleistung in MW / min.</v>
      </c>
      <c r="N17" s="30" t="s">
        <v>175</v>
      </c>
      <c r="O17" s="30" t="s">
        <v>466</v>
      </c>
      <c r="P17" s="30" t="s">
        <v>467</v>
      </c>
      <c r="Q17" s="30" t="s">
        <v>466</v>
      </c>
      <c r="R17" s="30" t="s">
        <v>319</v>
      </c>
      <c r="S17" s="30" t="s">
        <v>319</v>
      </c>
      <c r="T17" s="30" t="s">
        <v>41</v>
      </c>
      <c r="U17" s="30" t="s">
        <v>41</v>
      </c>
      <c r="V17" s="30"/>
      <c r="W17" s="30"/>
      <c r="X17" s="30"/>
      <c r="Y17" s="30"/>
      <c r="Z17" s="30"/>
      <c r="AA17" s="30"/>
      <c r="AB17" s="30" t="s">
        <v>41</v>
      </c>
      <c r="AC17" s="30"/>
      <c r="AD17" s="30"/>
      <c r="AE17" s="30"/>
      <c r="AF17" s="30"/>
      <c r="AG17" s="30"/>
      <c r="AH17" s="30"/>
      <c r="AI17" s="30"/>
      <c r="AJ17" s="32" t="s">
        <v>319</v>
      </c>
      <c r="AK17" s="32" t="s">
        <v>319</v>
      </c>
      <c r="AL17" s="32"/>
      <c r="AM17" s="32" t="s">
        <v>319</v>
      </c>
      <c r="AN17" s="32" t="s">
        <v>319</v>
      </c>
      <c r="AO17" s="32"/>
      <c r="AP17" s="32"/>
      <c r="AQ17" s="32"/>
      <c r="AR17" s="32" t="s">
        <v>319</v>
      </c>
      <c r="AS17" s="32"/>
      <c r="AT17" s="32" t="s">
        <v>468</v>
      </c>
      <c r="AU17" s="32" t="s">
        <v>52</v>
      </c>
      <c r="AV17" s="30" t="s">
        <v>556</v>
      </c>
      <c r="AW17" s="30" t="s">
        <v>309</v>
      </c>
      <c r="AX17" s="33" t="s">
        <v>470</v>
      </c>
      <c r="AY17" s="33" t="s">
        <v>548</v>
      </c>
      <c r="AZ17" s="33"/>
      <c r="BA17" s="34" t="s">
        <v>472</v>
      </c>
      <c r="BB17" s="33" t="s">
        <v>41</v>
      </c>
      <c r="BC17" s="33" t="s">
        <v>41</v>
      </c>
      <c r="BD17" s="33" t="s">
        <v>41</v>
      </c>
      <c r="BE17" s="33" t="s">
        <v>41</v>
      </c>
      <c r="BF17" s="33" t="s">
        <v>41</v>
      </c>
      <c r="BG17" s="33" t="s">
        <v>41</v>
      </c>
      <c r="BH17" s="33" t="s">
        <v>41</v>
      </c>
      <c r="BI17" s="33" t="s">
        <v>41</v>
      </c>
      <c r="BJ17" s="33" t="s">
        <v>41</v>
      </c>
      <c r="BK17" s="33" t="s">
        <v>41</v>
      </c>
      <c r="BL17" s="33" t="s">
        <v>319</v>
      </c>
      <c r="BM17" s="33" t="s">
        <v>473</v>
      </c>
      <c r="BN17" s="33" t="s">
        <v>474</v>
      </c>
      <c r="BO17" s="33" t="s">
        <v>319</v>
      </c>
      <c r="BP17" s="33" t="s">
        <v>549</v>
      </c>
      <c r="BQ17" s="33" t="s">
        <v>309</v>
      </c>
      <c r="BR17" s="33" t="s">
        <v>309</v>
      </c>
      <c r="BS17" s="33" t="s">
        <v>319</v>
      </c>
      <c r="BT17" s="33"/>
      <c r="BU17" s="33"/>
      <c r="BV17" s="33"/>
      <c r="BW17" s="35"/>
      <c r="BX17" s="35"/>
      <c r="BY17" s="32" t="s">
        <v>319</v>
      </c>
      <c r="BZ17" s="32" t="s">
        <v>319</v>
      </c>
      <c r="CA17" s="32" t="s">
        <v>319</v>
      </c>
      <c r="CB17" s="32" t="s">
        <v>319</v>
      </c>
      <c r="CC17" s="32" t="s">
        <v>319</v>
      </c>
      <c r="CD17" s="32" t="s">
        <v>319</v>
      </c>
      <c r="CE17" s="32" t="s">
        <v>319</v>
      </c>
      <c r="CF17" s="32" t="s">
        <v>319</v>
      </c>
      <c r="CG17" s="32" t="s">
        <v>319</v>
      </c>
      <c r="CH17" s="32"/>
      <c r="CI17" s="32" t="s">
        <v>319</v>
      </c>
      <c r="CJ17" s="32" t="s">
        <v>319</v>
      </c>
      <c r="CK17" s="32" t="s">
        <v>319</v>
      </c>
      <c r="CL17" s="32" t="s">
        <v>319</v>
      </c>
      <c r="CM17" s="30" t="s">
        <v>476</v>
      </c>
    </row>
    <row r="18" spans="1:121" s="36" customFormat="1" ht="62.7" customHeight="1" x14ac:dyDescent="0.3">
      <c r="A18" s="30">
        <v>14</v>
      </c>
      <c r="B18" s="31">
        <v>44223</v>
      </c>
      <c r="C18" s="30" t="s">
        <v>557</v>
      </c>
      <c r="D18" s="30"/>
      <c r="E18" s="30" t="s">
        <v>557</v>
      </c>
      <c r="F18" s="30" t="s">
        <v>558</v>
      </c>
      <c r="G18" s="30" t="s">
        <v>452</v>
      </c>
      <c r="H18" s="30" t="s">
        <v>559</v>
      </c>
      <c r="I18" s="30"/>
      <c r="J18" s="30" t="s">
        <v>560</v>
      </c>
      <c r="K18" s="30" t="s">
        <v>561</v>
      </c>
      <c r="L18" s="30" t="s">
        <v>456</v>
      </c>
      <c r="M18" s="30" t="str">
        <f>K18</f>
        <v>Der Datenbedarf zum Status Duldungsfall entspricht der Entscheidung, ob der Einsatzverantwortliche die steuerbare Ressource im Redispatch selbst steuert oder die Steuerung durch den Netzbetreiber duldet.</v>
      </c>
      <c r="N18" s="30" t="s">
        <v>78</v>
      </c>
      <c r="O18" s="30" t="s">
        <v>466</v>
      </c>
      <c r="P18" s="30" t="s">
        <v>467</v>
      </c>
      <c r="Q18" s="30" t="s">
        <v>466</v>
      </c>
      <c r="R18" s="30" t="s">
        <v>319</v>
      </c>
      <c r="S18" s="30" t="s">
        <v>319</v>
      </c>
      <c r="T18" s="30"/>
      <c r="U18" s="30" t="s">
        <v>41</v>
      </c>
      <c r="V18" s="30" t="s">
        <v>41</v>
      </c>
      <c r="W18" s="30"/>
      <c r="X18" s="30"/>
      <c r="Y18" s="30"/>
      <c r="Z18" s="30"/>
      <c r="AA18" s="30"/>
      <c r="AB18" s="30"/>
      <c r="AC18" s="30"/>
      <c r="AD18" s="30"/>
      <c r="AE18" s="30"/>
      <c r="AF18" s="30"/>
      <c r="AG18" s="30"/>
      <c r="AH18" s="30"/>
      <c r="AI18" s="30"/>
      <c r="AJ18" s="32" t="s">
        <v>319</v>
      </c>
      <c r="AK18" s="32" t="s">
        <v>319</v>
      </c>
      <c r="AL18" s="32"/>
      <c r="AM18" s="32" t="s">
        <v>319</v>
      </c>
      <c r="AN18" s="32" t="s">
        <v>319</v>
      </c>
      <c r="AO18" s="32"/>
      <c r="AP18" s="32"/>
      <c r="AQ18" s="32"/>
      <c r="AR18" s="32" t="s">
        <v>319</v>
      </c>
      <c r="AS18" s="32"/>
      <c r="AT18" s="32" t="s">
        <v>468</v>
      </c>
      <c r="AU18" s="32" t="s">
        <v>78</v>
      </c>
      <c r="AV18" s="30" t="s">
        <v>557</v>
      </c>
      <c r="AW18" s="30" t="s">
        <v>309</v>
      </c>
      <c r="AX18" s="33" t="s">
        <v>35</v>
      </c>
      <c r="AY18" s="33" t="s">
        <v>452</v>
      </c>
      <c r="AZ18" s="33" t="s">
        <v>452</v>
      </c>
      <c r="BA18" s="33">
        <v>4</v>
      </c>
      <c r="BB18" s="33" t="s">
        <v>41</v>
      </c>
      <c r="BC18" s="33" t="s">
        <v>41</v>
      </c>
      <c r="BD18" s="33" t="s">
        <v>41</v>
      </c>
      <c r="BE18" s="33" t="s">
        <v>41</v>
      </c>
      <c r="BF18" s="33" t="s">
        <v>41</v>
      </c>
      <c r="BG18" s="33" t="s">
        <v>41</v>
      </c>
      <c r="BH18" s="33" t="s">
        <v>41</v>
      </c>
      <c r="BI18" s="33" t="s">
        <v>41</v>
      </c>
      <c r="BJ18" s="33" t="s">
        <v>41</v>
      </c>
      <c r="BK18" s="33" t="s">
        <v>41</v>
      </c>
      <c r="BL18" s="33" t="s">
        <v>309</v>
      </c>
      <c r="BM18" s="33" t="s">
        <v>319</v>
      </c>
      <c r="BN18" s="33" t="s">
        <v>319</v>
      </c>
      <c r="BO18" s="33" t="s">
        <v>309</v>
      </c>
      <c r="BP18" s="33" t="s">
        <v>319</v>
      </c>
      <c r="BQ18" s="33" t="s">
        <v>309</v>
      </c>
      <c r="BR18" s="33" t="s">
        <v>309</v>
      </c>
      <c r="BS18" s="33" t="s">
        <v>319</v>
      </c>
      <c r="BT18" s="33"/>
      <c r="BU18" s="33"/>
      <c r="BV18" s="33"/>
      <c r="BW18" s="35"/>
      <c r="BX18" s="35"/>
      <c r="BY18" s="32" t="s">
        <v>319</v>
      </c>
      <c r="BZ18" s="32" t="s">
        <v>319</v>
      </c>
      <c r="CA18" s="32" t="s">
        <v>319</v>
      </c>
      <c r="CB18" s="32" t="s">
        <v>319</v>
      </c>
      <c r="CC18" s="32" t="s">
        <v>319</v>
      </c>
      <c r="CD18" s="32" t="s">
        <v>319</v>
      </c>
      <c r="CE18" s="32" t="s">
        <v>319</v>
      </c>
      <c r="CF18" s="32" t="s">
        <v>319</v>
      </c>
      <c r="CG18" s="32" t="s">
        <v>319</v>
      </c>
      <c r="CH18" s="32"/>
      <c r="CI18" s="32" t="s">
        <v>319</v>
      </c>
      <c r="CJ18" s="32" t="s">
        <v>319</v>
      </c>
      <c r="CK18" s="32" t="s">
        <v>319</v>
      </c>
      <c r="CL18" s="32" t="s">
        <v>319</v>
      </c>
      <c r="CM18" s="30" t="s">
        <v>476</v>
      </c>
    </row>
    <row r="19" spans="1:121" s="40" customFormat="1" ht="62.7" customHeight="1" x14ac:dyDescent="0.3">
      <c r="A19" s="38">
        <v>15</v>
      </c>
      <c r="B19" s="39">
        <v>44270</v>
      </c>
      <c r="C19" s="38" t="s">
        <v>562</v>
      </c>
      <c r="D19" s="38"/>
      <c r="E19" s="38" t="s">
        <v>563</v>
      </c>
      <c r="F19" s="38" t="s">
        <v>564</v>
      </c>
      <c r="G19" s="38" t="s">
        <v>565</v>
      </c>
      <c r="H19" s="40" t="s">
        <v>566</v>
      </c>
      <c r="I19" s="38"/>
      <c r="J19" s="38" t="s">
        <v>567</v>
      </c>
      <c r="K19" s="38"/>
      <c r="L19" s="38"/>
      <c r="M19" s="38" t="s">
        <v>568</v>
      </c>
      <c r="N19" s="38" t="s">
        <v>569</v>
      </c>
      <c r="O19" s="38" t="s">
        <v>466</v>
      </c>
      <c r="P19" s="38" t="s">
        <v>467</v>
      </c>
      <c r="Q19" s="38" t="s">
        <v>466</v>
      </c>
      <c r="R19" s="38" t="s">
        <v>319</v>
      </c>
      <c r="S19" s="38" t="s">
        <v>319</v>
      </c>
      <c r="T19" s="38"/>
      <c r="U19" s="38" t="s">
        <v>41</v>
      </c>
      <c r="V19" s="38" t="s">
        <v>41</v>
      </c>
      <c r="W19" s="38"/>
      <c r="X19" s="38"/>
      <c r="Y19" s="38"/>
      <c r="Z19" s="38" t="s">
        <v>41</v>
      </c>
      <c r="AA19" s="38" t="s">
        <v>41</v>
      </c>
      <c r="AB19" s="38"/>
      <c r="AC19" s="38"/>
      <c r="AD19" s="38"/>
      <c r="AE19" s="38"/>
      <c r="AF19" s="38"/>
      <c r="AG19" s="38"/>
      <c r="AH19" s="38"/>
      <c r="AI19" s="38"/>
      <c r="AJ19" s="41" t="s">
        <v>319</v>
      </c>
      <c r="AK19" s="41" t="s">
        <v>319</v>
      </c>
      <c r="AL19" s="41"/>
      <c r="AM19" s="41" t="s">
        <v>309</v>
      </c>
      <c r="AN19" s="41" t="s">
        <v>319</v>
      </c>
      <c r="AO19" s="41"/>
      <c r="AP19" s="41"/>
      <c r="AQ19" s="41"/>
      <c r="AR19" s="41" t="s">
        <v>309</v>
      </c>
      <c r="AS19" s="41"/>
      <c r="AT19" s="41" t="s">
        <v>570</v>
      </c>
      <c r="AU19" s="41"/>
      <c r="AV19" s="38" t="s">
        <v>564</v>
      </c>
      <c r="AW19" s="38" t="s">
        <v>309</v>
      </c>
      <c r="AX19" s="42" t="s">
        <v>571</v>
      </c>
      <c r="AY19" s="43" t="s">
        <v>572</v>
      </c>
      <c r="AZ19" s="42" t="s">
        <v>573</v>
      </c>
      <c r="BB19" s="42" t="s">
        <v>41</v>
      </c>
      <c r="BC19" s="42" t="s">
        <v>41</v>
      </c>
      <c r="BD19" s="42" t="s">
        <v>41</v>
      </c>
      <c r="BE19" s="42" t="s">
        <v>41</v>
      </c>
      <c r="BF19" s="42" t="s">
        <v>41</v>
      </c>
      <c r="BG19" s="42" t="s">
        <v>41</v>
      </c>
      <c r="BH19" s="42" t="s">
        <v>41</v>
      </c>
      <c r="BI19" s="42" t="s">
        <v>41</v>
      </c>
      <c r="BJ19" s="42" t="s">
        <v>41</v>
      </c>
      <c r="BK19" s="42" t="s">
        <v>41</v>
      </c>
      <c r="BL19" s="42" t="s">
        <v>574</v>
      </c>
      <c r="BM19" s="42" t="s">
        <v>473</v>
      </c>
      <c r="BN19" s="42" t="s">
        <v>474</v>
      </c>
      <c r="BO19" s="42" t="s">
        <v>309</v>
      </c>
      <c r="BP19" s="42" t="s">
        <v>575</v>
      </c>
      <c r="BQ19" s="42" t="s">
        <v>309</v>
      </c>
      <c r="BR19" s="42" t="s">
        <v>309</v>
      </c>
      <c r="BS19" s="42" t="s">
        <v>319</v>
      </c>
      <c r="BT19" s="42"/>
      <c r="BU19" s="42"/>
      <c r="BV19" s="42"/>
      <c r="BW19" s="44"/>
      <c r="BX19" s="44"/>
      <c r="BY19" s="41" t="s">
        <v>319</v>
      </c>
      <c r="BZ19" s="41" t="s">
        <v>319</v>
      </c>
      <c r="CA19" s="41" t="s">
        <v>319</v>
      </c>
      <c r="CB19" s="41" t="s">
        <v>319</v>
      </c>
      <c r="CC19" s="41" t="s">
        <v>319</v>
      </c>
      <c r="CD19" s="41" t="s">
        <v>319</v>
      </c>
      <c r="CE19" s="41" t="s">
        <v>319</v>
      </c>
      <c r="CF19" s="41" t="s">
        <v>319</v>
      </c>
      <c r="CG19" s="41" t="s">
        <v>319</v>
      </c>
      <c r="CH19" s="41"/>
      <c r="CI19" s="41" t="s">
        <v>319</v>
      </c>
      <c r="CJ19" s="41" t="s">
        <v>319</v>
      </c>
      <c r="CK19" s="41" t="s">
        <v>319</v>
      </c>
      <c r="CL19" s="41" t="s">
        <v>319</v>
      </c>
      <c r="CM19" s="38" t="s">
        <v>476</v>
      </c>
    </row>
    <row r="20" spans="1:121" s="40" customFormat="1" ht="62.7" customHeight="1" x14ac:dyDescent="0.3">
      <c r="A20" s="45" t="s">
        <v>576</v>
      </c>
      <c r="B20" s="39">
        <v>44270</v>
      </c>
      <c r="C20" s="38" t="s">
        <v>577</v>
      </c>
      <c r="D20" s="38"/>
      <c r="E20" s="38"/>
      <c r="F20" s="38"/>
      <c r="G20" s="38"/>
      <c r="H20" s="38" t="s">
        <v>578</v>
      </c>
      <c r="I20" s="38"/>
      <c r="J20" s="38" t="s">
        <v>567</v>
      </c>
      <c r="K20" s="38" t="s">
        <v>579</v>
      </c>
      <c r="L20" s="38" t="s">
        <v>580</v>
      </c>
      <c r="M20" s="38" t="s">
        <v>581</v>
      </c>
      <c r="N20" s="38" t="s">
        <v>569</v>
      </c>
      <c r="O20" s="38" t="s">
        <v>466</v>
      </c>
      <c r="P20" s="38" t="s">
        <v>467</v>
      </c>
      <c r="Q20" s="38" t="s">
        <v>466</v>
      </c>
      <c r="R20" s="38" t="s">
        <v>319</v>
      </c>
      <c r="S20" s="38" t="s">
        <v>319</v>
      </c>
      <c r="T20" s="38"/>
      <c r="U20" s="38" t="s">
        <v>41</v>
      </c>
      <c r="V20" s="38" t="s">
        <v>41</v>
      </c>
      <c r="W20" s="38"/>
      <c r="X20" s="38"/>
      <c r="Y20" s="38"/>
      <c r="Z20" s="38" t="s">
        <v>41</v>
      </c>
      <c r="AA20" s="38" t="s">
        <v>41</v>
      </c>
      <c r="AB20" s="38"/>
      <c r="AC20" s="38"/>
      <c r="AD20" s="38"/>
      <c r="AE20" s="38"/>
      <c r="AF20" s="38"/>
      <c r="AG20" s="38"/>
      <c r="AH20" s="38"/>
      <c r="AI20" s="38"/>
      <c r="AJ20" s="41"/>
      <c r="AK20" s="41"/>
      <c r="AL20" s="41"/>
      <c r="AM20" s="41"/>
      <c r="AN20" s="41"/>
      <c r="AO20" s="41"/>
      <c r="AP20" s="41"/>
      <c r="AQ20" s="41"/>
      <c r="AR20" s="41"/>
      <c r="AS20" s="41"/>
      <c r="AT20" s="41"/>
      <c r="AU20" s="41"/>
      <c r="AV20" s="38" t="s">
        <v>577</v>
      </c>
      <c r="AW20" s="38" t="s">
        <v>309</v>
      </c>
      <c r="AX20" s="42" t="s">
        <v>582</v>
      </c>
      <c r="AY20" s="42" t="s">
        <v>479</v>
      </c>
      <c r="AZ20" s="42" t="s">
        <v>573</v>
      </c>
      <c r="BA20" s="43" t="s">
        <v>583</v>
      </c>
      <c r="BB20" s="42" t="s">
        <v>41</v>
      </c>
      <c r="BC20" s="42" t="s">
        <v>41</v>
      </c>
      <c r="BD20" s="42" t="s">
        <v>41</v>
      </c>
      <c r="BE20" s="42" t="s">
        <v>41</v>
      </c>
      <c r="BF20" s="42" t="s">
        <v>41</v>
      </c>
      <c r="BG20" s="42" t="s">
        <v>41</v>
      </c>
      <c r="BH20" s="42" t="s">
        <v>41</v>
      </c>
      <c r="BI20" s="42" t="s">
        <v>41</v>
      </c>
      <c r="BJ20" s="42" t="s">
        <v>41</v>
      </c>
      <c r="BK20" s="42" t="s">
        <v>41</v>
      </c>
      <c r="BL20" s="42" t="s">
        <v>319</v>
      </c>
      <c r="BM20" s="42" t="s">
        <v>473</v>
      </c>
      <c r="BN20" s="42" t="s">
        <v>474</v>
      </c>
      <c r="BO20" s="42" t="s">
        <v>309</v>
      </c>
      <c r="BP20" s="42" t="s">
        <v>584</v>
      </c>
      <c r="BQ20" s="42" t="s">
        <v>309</v>
      </c>
      <c r="BR20" s="42" t="s">
        <v>309</v>
      </c>
      <c r="BS20" s="42" t="s">
        <v>319</v>
      </c>
      <c r="BT20" s="42"/>
      <c r="BU20" s="42"/>
      <c r="BV20" s="42"/>
      <c r="BW20" s="44"/>
      <c r="BX20" s="44"/>
      <c r="BY20" s="41"/>
      <c r="BZ20" s="41"/>
      <c r="CA20" s="41"/>
      <c r="CB20" s="41"/>
      <c r="CC20" s="41"/>
      <c r="CD20" s="41"/>
      <c r="CE20" s="41"/>
      <c r="CF20" s="41"/>
      <c r="CG20" s="41"/>
      <c r="CH20" s="41"/>
      <c r="CI20" s="41"/>
      <c r="CJ20" s="41"/>
      <c r="CK20" s="41"/>
      <c r="CL20" s="41"/>
      <c r="CM20" s="38"/>
    </row>
    <row r="21" spans="1:121" s="40" customFormat="1" ht="62.7" customHeight="1" x14ac:dyDescent="0.3">
      <c r="A21" s="45" t="s">
        <v>585</v>
      </c>
      <c r="B21" s="39">
        <v>44270</v>
      </c>
      <c r="C21" s="38" t="s">
        <v>586</v>
      </c>
      <c r="D21" s="38"/>
      <c r="E21" s="38"/>
      <c r="F21" s="38" t="s">
        <v>564</v>
      </c>
      <c r="G21" s="38" t="s">
        <v>587</v>
      </c>
      <c r="H21" s="38" t="s">
        <v>578</v>
      </c>
      <c r="I21" s="38"/>
      <c r="J21" s="38" t="s">
        <v>567</v>
      </c>
      <c r="K21" s="38" t="s">
        <v>579</v>
      </c>
      <c r="L21" s="38" t="s">
        <v>580</v>
      </c>
      <c r="M21" s="38" t="s">
        <v>588</v>
      </c>
      <c r="N21" s="38" t="s">
        <v>78</v>
      </c>
      <c r="O21" s="38" t="s">
        <v>466</v>
      </c>
      <c r="P21" s="38" t="s">
        <v>467</v>
      </c>
      <c r="Q21" s="38" t="s">
        <v>466</v>
      </c>
      <c r="R21" s="38" t="s">
        <v>319</v>
      </c>
      <c r="S21" s="38" t="s">
        <v>319</v>
      </c>
      <c r="T21" s="38" t="s">
        <v>41</v>
      </c>
      <c r="U21" s="38" t="s">
        <v>41</v>
      </c>
      <c r="V21" s="38" t="s">
        <v>41</v>
      </c>
      <c r="W21" s="38"/>
      <c r="X21" s="38"/>
      <c r="Y21" s="38"/>
      <c r="Z21" s="38" t="s">
        <v>41</v>
      </c>
      <c r="AA21" s="38" t="s">
        <v>41</v>
      </c>
      <c r="AB21" s="38" t="s">
        <v>41</v>
      </c>
      <c r="AC21" s="38"/>
      <c r="AD21" s="38"/>
      <c r="AE21" s="38"/>
      <c r="AF21" s="38"/>
      <c r="AG21" s="38"/>
      <c r="AH21" s="38"/>
      <c r="AI21" s="38"/>
      <c r="AJ21" s="41" t="s">
        <v>319</v>
      </c>
      <c r="AK21" s="41" t="s">
        <v>319</v>
      </c>
      <c r="AL21" s="41"/>
      <c r="AM21" s="41" t="s">
        <v>309</v>
      </c>
      <c r="AN21" s="41" t="s">
        <v>589</v>
      </c>
      <c r="AO21" s="41"/>
      <c r="AP21" s="41"/>
      <c r="AQ21" s="41"/>
      <c r="AR21" s="41" t="s">
        <v>590</v>
      </c>
      <c r="AS21" s="41"/>
      <c r="AT21" s="41" t="s">
        <v>570</v>
      </c>
      <c r="AU21" s="41"/>
      <c r="AV21" s="38" t="s">
        <v>586</v>
      </c>
      <c r="AW21" s="38" t="s">
        <v>309</v>
      </c>
      <c r="AX21" s="42" t="s">
        <v>582</v>
      </c>
      <c r="AY21" s="42" t="s">
        <v>479</v>
      </c>
      <c r="AZ21" s="42" t="s">
        <v>573</v>
      </c>
      <c r="BA21" s="43" t="s">
        <v>583</v>
      </c>
      <c r="BB21" s="42" t="s">
        <v>41</v>
      </c>
      <c r="BC21" s="42" t="s">
        <v>41</v>
      </c>
      <c r="BD21" s="42" t="s">
        <v>41</v>
      </c>
      <c r="BE21" s="42" t="s">
        <v>41</v>
      </c>
      <c r="BF21" s="42" t="s">
        <v>41</v>
      </c>
      <c r="BG21" s="42" t="s">
        <v>41</v>
      </c>
      <c r="BH21" s="42" t="s">
        <v>41</v>
      </c>
      <c r="BI21" s="42" t="s">
        <v>41</v>
      </c>
      <c r="BJ21" s="42" t="s">
        <v>41</v>
      </c>
      <c r="BK21" s="42" t="s">
        <v>41</v>
      </c>
      <c r="BL21" s="42" t="s">
        <v>319</v>
      </c>
      <c r="BM21" s="42" t="s">
        <v>473</v>
      </c>
      <c r="BN21" s="42" t="s">
        <v>474</v>
      </c>
      <c r="BO21" s="42" t="s">
        <v>309</v>
      </c>
      <c r="BP21" s="42" t="s">
        <v>584</v>
      </c>
      <c r="BQ21" s="42" t="s">
        <v>309</v>
      </c>
      <c r="BR21" s="42" t="s">
        <v>309</v>
      </c>
      <c r="BS21" s="42" t="s">
        <v>319</v>
      </c>
      <c r="BT21" s="42"/>
      <c r="BU21" s="42"/>
      <c r="BV21" s="42"/>
      <c r="BW21" s="44"/>
      <c r="BX21" s="44"/>
      <c r="BY21" s="41" t="s">
        <v>319</v>
      </c>
      <c r="BZ21" s="41" t="s">
        <v>319</v>
      </c>
      <c r="CA21" s="41" t="s">
        <v>319</v>
      </c>
      <c r="CB21" s="41" t="s">
        <v>319</v>
      </c>
      <c r="CC21" s="41" t="s">
        <v>319</v>
      </c>
      <c r="CD21" s="41" t="s">
        <v>319</v>
      </c>
      <c r="CE21" s="41" t="s">
        <v>319</v>
      </c>
      <c r="CF21" s="41" t="s">
        <v>319</v>
      </c>
      <c r="CG21" s="41" t="s">
        <v>319</v>
      </c>
      <c r="CH21" s="41"/>
      <c r="CI21" s="41" t="s">
        <v>319</v>
      </c>
      <c r="CJ21" s="41" t="s">
        <v>319</v>
      </c>
      <c r="CK21" s="41" t="s">
        <v>319</v>
      </c>
      <c r="CL21" s="41" t="s">
        <v>319</v>
      </c>
      <c r="CM21" s="38" t="s">
        <v>476</v>
      </c>
    </row>
    <row r="22" spans="1:121" s="36" customFormat="1" ht="62.7" customHeight="1" x14ac:dyDescent="0.3">
      <c r="A22" s="30">
        <v>17</v>
      </c>
      <c r="B22" s="31">
        <v>44223</v>
      </c>
      <c r="C22" s="30" t="s">
        <v>591</v>
      </c>
      <c r="D22" s="30"/>
      <c r="E22" s="30"/>
      <c r="F22" s="30" t="s">
        <v>592</v>
      </c>
      <c r="G22" s="30" t="s">
        <v>593</v>
      </c>
      <c r="H22" s="30" t="s">
        <v>594</v>
      </c>
      <c r="I22" s="30"/>
      <c r="J22" s="30"/>
      <c r="K22" s="30"/>
      <c r="L22" s="30" t="s">
        <v>449</v>
      </c>
      <c r="M22" s="30" t="e">
        <f>#REF!</f>
        <v>#REF!</v>
      </c>
      <c r="N22" s="30" t="s">
        <v>175</v>
      </c>
      <c r="O22" s="30" t="s">
        <v>6</v>
      </c>
      <c r="P22" s="30" t="s">
        <v>595</v>
      </c>
      <c r="Q22" s="30" t="s">
        <v>466</v>
      </c>
      <c r="R22" s="30" t="s">
        <v>319</v>
      </c>
      <c r="S22" s="30" t="s">
        <v>319</v>
      </c>
      <c r="T22" s="30" t="s">
        <v>41</v>
      </c>
      <c r="U22" s="30" t="s">
        <v>41</v>
      </c>
      <c r="V22" s="30" t="s">
        <v>41</v>
      </c>
      <c r="W22" s="30"/>
      <c r="X22" s="30"/>
      <c r="Y22" s="30"/>
      <c r="Z22" s="30"/>
      <c r="AA22" s="30" t="s">
        <v>41</v>
      </c>
      <c r="AB22" s="30" t="s">
        <v>41</v>
      </c>
      <c r="AC22" s="30"/>
      <c r="AD22" s="30"/>
      <c r="AE22" s="30"/>
      <c r="AF22" s="30"/>
      <c r="AG22" s="30"/>
      <c r="AH22" s="30"/>
      <c r="AI22" s="30"/>
      <c r="AJ22" s="32" t="s">
        <v>319</v>
      </c>
      <c r="AK22" s="32" t="s">
        <v>309</v>
      </c>
      <c r="AL22" s="32"/>
      <c r="AM22" s="32" t="s">
        <v>309</v>
      </c>
      <c r="AN22" s="32"/>
      <c r="AO22" s="32"/>
      <c r="AP22" s="32"/>
      <c r="AQ22" s="32"/>
      <c r="AR22" s="32" t="s">
        <v>309</v>
      </c>
      <c r="AS22" s="32"/>
      <c r="AT22" s="32" t="s">
        <v>570</v>
      </c>
      <c r="AU22" s="32"/>
      <c r="AV22" s="30" t="s">
        <v>596</v>
      </c>
      <c r="AW22" s="30" t="s">
        <v>309</v>
      </c>
      <c r="AX22" s="33" t="s">
        <v>35</v>
      </c>
      <c r="AY22" s="33"/>
      <c r="AZ22" s="33" t="s">
        <v>452</v>
      </c>
      <c r="BA22" s="33">
        <v>4</v>
      </c>
      <c r="BB22" s="33"/>
      <c r="BC22" s="33" t="s">
        <v>597</v>
      </c>
      <c r="BD22" s="33"/>
      <c r="BE22" s="33"/>
      <c r="BF22" s="33"/>
      <c r="BG22" s="33"/>
      <c r="BH22" s="33"/>
      <c r="BI22" s="33"/>
      <c r="BJ22" s="33"/>
      <c r="BK22" s="33"/>
      <c r="BL22" s="33" t="s">
        <v>598</v>
      </c>
      <c r="BM22" s="33" t="s">
        <v>599</v>
      </c>
      <c r="BN22" s="33" t="s">
        <v>474</v>
      </c>
      <c r="BO22" s="33" t="s">
        <v>319</v>
      </c>
      <c r="BP22" s="33" t="s">
        <v>600</v>
      </c>
      <c r="BQ22" s="33" t="s">
        <v>309</v>
      </c>
      <c r="BR22" s="33" t="s">
        <v>309</v>
      </c>
      <c r="BS22" s="33" t="s">
        <v>319</v>
      </c>
      <c r="BT22" s="33"/>
      <c r="BU22" s="33"/>
      <c r="BV22" s="33"/>
      <c r="BW22" s="35"/>
      <c r="BX22" s="35"/>
      <c r="BY22" s="32" t="s">
        <v>309</v>
      </c>
      <c r="BZ22" s="32" t="s">
        <v>309</v>
      </c>
      <c r="CA22" s="32" t="s">
        <v>309</v>
      </c>
      <c r="CB22" s="32" t="s">
        <v>309</v>
      </c>
      <c r="CC22" s="32" t="s">
        <v>319</v>
      </c>
      <c r="CD22" s="32" t="s">
        <v>319</v>
      </c>
      <c r="CE22" s="32"/>
      <c r="CF22" s="32" t="s">
        <v>319</v>
      </c>
      <c r="CG22" s="32" t="s">
        <v>319</v>
      </c>
      <c r="CH22" s="32"/>
      <c r="CI22" s="32" t="s">
        <v>591</v>
      </c>
      <c r="CJ22" s="36" t="s">
        <v>309</v>
      </c>
      <c r="CK22" s="32" t="s">
        <v>319</v>
      </c>
      <c r="CL22" s="32" t="s">
        <v>319</v>
      </c>
      <c r="CM22" s="32" t="s">
        <v>601</v>
      </c>
    </row>
    <row r="23" spans="1:121" s="36" customFormat="1" ht="62.7" customHeight="1" x14ac:dyDescent="0.3">
      <c r="A23" s="30">
        <v>18</v>
      </c>
      <c r="B23" s="31">
        <v>44223</v>
      </c>
      <c r="C23" s="30" t="s">
        <v>602</v>
      </c>
      <c r="D23" s="30"/>
      <c r="E23" s="30" t="s">
        <v>603</v>
      </c>
      <c r="F23" s="30" t="s">
        <v>604</v>
      </c>
      <c r="G23" s="30" t="s">
        <v>605</v>
      </c>
      <c r="H23" s="30" t="s">
        <v>606</v>
      </c>
      <c r="I23" s="30"/>
      <c r="J23" s="30" t="s">
        <v>607</v>
      </c>
      <c r="K23" s="30" t="s">
        <v>608</v>
      </c>
      <c r="L23" s="30" t="s">
        <v>609</v>
      </c>
      <c r="M23" s="30" t="str">
        <f>K23</f>
        <v>Wahlmöglichkeit des EIV für die Anweisung/Steuerung einer Wirkleistungsanpassung als Delta-Abruf (Anpassung des Wirkleistungswerts um den vorgegebenen Wert gegenüber der geplanten Wirkleistungseinspeisung/-entnahme (P_prod)) oder - Sollwert-Abruf (Anpassung der Wirkleistung durch Setzen eines Limits (einseitige Fixierung) oder die Vorgabe eines konkreten Arbeitspunkts (Fixierung))</v>
      </c>
      <c r="N23" s="30" t="s">
        <v>78</v>
      </c>
      <c r="O23" s="30" t="s">
        <v>466</v>
      </c>
      <c r="P23" s="30" t="s">
        <v>467</v>
      </c>
      <c r="Q23" s="30" t="s">
        <v>466</v>
      </c>
      <c r="R23" s="30" t="s">
        <v>319</v>
      </c>
      <c r="S23" s="30" t="s">
        <v>319</v>
      </c>
      <c r="T23" s="30" t="s">
        <v>41</v>
      </c>
      <c r="U23" s="30" t="s">
        <v>41</v>
      </c>
      <c r="V23" s="30"/>
      <c r="W23" s="30"/>
      <c r="X23" s="30"/>
      <c r="Y23" s="30"/>
      <c r="Z23" s="30"/>
      <c r="AA23" s="30"/>
      <c r="AB23" s="30" t="s">
        <v>41</v>
      </c>
      <c r="AC23" s="30"/>
      <c r="AD23" s="30"/>
      <c r="AE23" s="30"/>
      <c r="AF23" s="30"/>
      <c r="AG23" s="30"/>
      <c r="AH23" s="30"/>
      <c r="AI23" s="30"/>
      <c r="AJ23" s="32" t="s">
        <v>319</v>
      </c>
      <c r="AK23" s="32" t="s">
        <v>319</v>
      </c>
      <c r="AL23" s="32"/>
      <c r="AM23" s="32" t="s">
        <v>319</v>
      </c>
      <c r="AN23" s="32" t="s">
        <v>610</v>
      </c>
      <c r="AO23" s="32"/>
      <c r="AP23" s="32"/>
      <c r="AQ23" s="32"/>
      <c r="AR23" s="32" t="s">
        <v>319</v>
      </c>
      <c r="AS23" s="32"/>
      <c r="AT23" s="32" t="s">
        <v>468</v>
      </c>
      <c r="AU23" s="32" t="s">
        <v>78</v>
      </c>
      <c r="AV23" s="30" t="s">
        <v>611</v>
      </c>
      <c r="AW23" s="30" t="s">
        <v>309</v>
      </c>
      <c r="AX23" s="33"/>
      <c r="AY23" s="33"/>
      <c r="AZ23" s="33"/>
      <c r="BA23" s="33">
        <v>8</v>
      </c>
      <c r="BB23" s="33" t="s">
        <v>41</v>
      </c>
      <c r="BC23" s="33" t="s">
        <v>41</v>
      </c>
      <c r="BD23" s="33" t="s">
        <v>41</v>
      </c>
      <c r="BE23" s="33" t="s">
        <v>41</v>
      </c>
      <c r="BF23" s="33" t="s">
        <v>41</v>
      </c>
      <c r="BG23" s="33" t="s">
        <v>41</v>
      </c>
      <c r="BH23" s="33" t="s">
        <v>41</v>
      </c>
      <c r="BI23" s="33" t="s">
        <v>41</v>
      </c>
      <c r="BJ23" s="33" t="s">
        <v>41</v>
      </c>
      <c r="BK23" s="33" t="s">
        <v>41</v>
      </c>
      <c r="BL23" s="33" t="s">
        <v>319</v>
      </c>
      <c r="BM23" s="33" t="s">
        <v>473</v>
      </c>
      <c r="BN23" s="33" t="s">
        <v>474</v>
      </c>
      <c r="BO23" s="33" t="s">
        <v>309</v>
      </c>
      <c r="BP23" s="33" t="s">
        <v>612</v>
      </c>
      <c r="BQ23" s="33" t="s">
        <v>309</v>
      </c>
      <c r="BR23" s="33" t="s">
        <v>309</v>
      </c>
      <c r="BS23" s="33" t="s">
        <v>319</v>
      </c>
      <c r="BT23" s="33"/>
      <c r="BU23" s="33"/>
      <c r="BV23" s="33"/>
      <c r="BW23" s="35"/>
      <c r="BX23" s="35"/>
      <c r="BY23" s="32" t="s">
        <v>319</v>
      </c>
      <c r="BZ23" s="32" t="s">
        <v>319</v>
      </c>
      <c r="CA23" s="32" t="s">
        <v>319</v>
      </c>
      <c r="CB23" s="32" t="s">
        <v>319</v>
      </c>
      <c r="CC23" s="32" t="s">
        <v>319</v>
      </c>
      <c r="CD23" s="32" t="s">
        <v>319</v>
      </c>
      <c r="CE23" s="32" t="s">
        <v>319</v>
      </c>
      <c r="CF23" s="32" t="s">
        <v>319</v>
      </c>
      <c r="CG23" s="32" t="s">
        <v>319</v>
      </c>
      <c r="CH23" s="32"/>
      <c r="CI23" s="32" t="s">
        <v>319</v>
      </c>
      <c r="CJ23" s="32" t="s">
        <v>319</v>
      </c>
      <c r="CK23" s="32" t="s">
        <v>319</v>
      </c>
      <c r="CL23" s="32" t="s">
        <v>319</v>
      </c>
      <c r="CM23" s="30" t="s">
        <v>476</v>
      </c>
    </row>
    <row r="24" spans="1:121" s="36" customFormat="1" ht="62.7" customHeight="1" x14ac:dyDescent="0.3">
      <c r="A24" s="30">
        <v>19</v>
      </c>
      <c r="B24" s="31">
        <v>44223</v>
      </c>
      <c r="C24" s="30" t="s">
        <v>613</v>
      </c>
      <c r="D24" s="30"/>
      <c r="E24" s="30" t="s">
        <v>614</v>
      </c>
      <c r="F24" s="30" t="s">
        <v>615</v>
      </c>
      <c r="G24" s="30" t="s">
        <v>497</v>
      </c>
      <c r="H24" s="30" t="s">
        <v>616</v>
      </c>
      <c r="I24" s="30"/>
      <c r="J24" s="30" t="s">
        <v>617</v>
      </c>
      <c r="K24" s="30" t="s">
        <v>618</v>
      </c>
      <c r="L24" s="30" t="s">
        <v>619</v>
      </c>
      <c r="M24" s="30" t="str">
        <f>K24</f>
        <v>Zeit von Eingang einer Aufforderung zur Umsetzung einer RD-Maßnahme beim EIV bis zur Initiierung der technischen Umsetzung in der Anlage.</v>
      </c>
      <c r="N24" s="30" t="s">
        <v>78</v>
      </c>
      <c r="O24" s="30" t="s">
        <v>466</v>
      </c>
      <c r="P24" s="30" t="s">
        <v>467</v>
      </c>
      <c r="Q24" s="30" t="s">
        <v>466</v>
      </c>
      <c r="R24" s="30" t="s">
        <v>319</v>
      </c>
      <c r="S24" s="30" t="s">
        <v>319</v>
      </c>
      <c r="T24" s="30"/>
      <c r="U24" s="30" t="s">
        <v>41</v>
      </c>
      <c r="V24" s="30"/>
      <c r="W24" s="30"/>
      <c r="X24" s="30"/>
      <c r="Y24" s="30"/>
      <c r="Z24" s="30"/>
      <c r="AA24" s="30"/>
      <c r="AB24" s="30"/>
      <c r="AC24" s="30"/>
      <c r="AD24" s="30"/>
      <c r="AE24" s="30"/>
      <c r="AF24" s="30"/>
      <c r="AG24" s="30"/>
      <c r="AH24" s="30"/>
      <c r="AI24" s="30"/>
      <c r="AJ24" s="32" t="s">
        <v>319</v>
      </c>
      <c r="AK24" s="32" t="s">
        <v>319</v>
      </c>
      <c r="AL24" s="32"/>
      <c r="AM24" s="32" t="s">
        <v>319</v>
      </c>
      <c r="AN24" s="32" t="s">
        <v>319</v>
      </c>
      <c r="AO24" s="32"/>
      <c r="AP24" s="32"/>
      <c r="AQ24" s="32"/>
      <c r="AR24" s="32" t="s">
        <v>319</v>
      </c>
      <c r="AS24" s="32"/>
      <c r="AT24" s="32" t="s">
        <v>468</v>
      </c>
      <c r="AU24" s="32" t="s">
        <v>78</v>
      </c>
      <c r="AV24" s="30" t="s">
        <v>620</v>
      </c>
      <c r="AW24" s="30" t="s">
        <v>309</v>
      </c>
      <c r="AX24" s="33" t="s">
        <v>503</v>
      </c>
      <c r="AY24" s="33" t="s">
        <v>497</v>
      </c>
      <c r="AZ24" s="33"/>
      <c r="BA24" s="33">
        <v>5</v>
      </c>
      <c r="BB24" s="33" t="s">
        <v>41</v>
      </c>
      <c r="BC24" s="33" t="s">
        <v>41</v>
      </c>
      <c r="BD24" s="33" t="s">
        <v>41</v>
      </c>
      <c r="BE24" s="33" t="s">
        <v>41</v>
      </c>
      <c r="BF24" s="33" t="s">
        <v>41</v>
      </c>
      <c r="BG24" s="33" t="s">
        <v>41</v>
      </c>
      <c r="BH24" s="33" t="s">
        <v>41</v>
      </c>
      <c r="BI24" s="33" t="s">
        <v>41</v>
      </c>
      <c r="BJ24" s="33" t="s">
        <v>41</v>
      </c>
      <c r="BK24" s="33" t="s">
        <v>41</v>
      </c>
      <c r="BL24" s="33" t="s">
        <v>621</v>
      </c>
      <c r="BM24" s="33" t="s">
        <v>473</v>
      </c>
      <c r="BN24" s="33" t="s">
        <v>474</v>
      </c>
      <c r="BO24" s="33" t="s">
        <v>319</v>
      </c>
      <c r="BP24" s="33" t="s">
        <v>612</v>
      </c>
      <c r="BQ24" s="33" t="s">
        <v>309</v>
      </c>
      <c r="BR24" s="33" t="s">
        <v>309</v>
      </c>
      <c r="BS24" s="33" t="s">
        <v>319</v>
      </c>
      <c r="BT24" s="33"/>
      <c r="BU24" s="33"/>
      <c r="BV24" s="33"/>
      <c r="BW24" s="35"/>
      <c r="BX24" s="35"/>
      <c r="BY24" s="32" t="s">
        <v>319</v>
      </c>
      <c r="BZ24" s="32" t="s">
        <v>319</v>
      </c>
      <c r="CA24" s="32" t="s">
        <v>319</v>
      </c>
      <c r="CB24" s="32" t="s">
        <v>319</v>
      </c>
      <c r="CC24" s="32" t="s">
        <v>319</v>
      </c>
      <c r="CD24" s="32" t="s">
        <v>319</v>
      </c>
      <c r="CE24" s="32" t="s">
        <v>319</v>
      </c>
      <c r="CF24" s="32" t="s">
        <v>319</v>
      </c>
      <c r="CG24" s="32" t="s">
        <v>319</v>
      </c>
      <c r="CH24" s="32"/>
      <c r="CI24" s="32" t="s">
        <v>319</v>
      </c>
      <c r="CJ24" s="32" t="s">
        <v>319</v>
      </c>
      <c r="CK24" s="32" t="s">
        <v>319</v>
      </c>
      <c r="CL24" s="32" t="s">
        <v>319</v>
      </c>
      <c r="CM24" s="30" t="s">
        <v>476</v>
      </c>
    </row>
    <row r="25" spans="1:121" s="36" customFormat="1" ht="62.7" customHeight="1" x14ac:dyDescent="0.3">
      <c r="A25" s="30">
        <v>20</v>
      </c>
      <c r="B25" s="31">
        <v>44070</v>
      </c>
      <c r="C25" s="30" t="s">
        <v>622</v>
      </c>
      <c r="D25" s="30"/>
      <c r="E25" s="30"/>
      <c r="F25" s="30"/>
      <c r="G25" s="30" t="s">
        <v>623</v>
      </c>
      <c r="H25" s="30"/>
      <c r="I25" s="30"/>
      <c r="J25" s="30"/>
      <c r="K25" s="30"/>
      <c r="L25" s="30"/>
      <c r="M25" s="30"/>
      <c r="N25" s="30" t="s">
        <v>175</v>
      </c>
      <c r="O25" s="30" t="s">
        <v>6</v>
      </c>
      <c r="P25" s="30"/>
      <c r="Q25" s="30"/>
      <c r="R25" s="30"/>
      <c r="S25" s="30"/>
      <c r="T25" s="30"/>
      <c r="U25" s="30" t="s">
        <v>41</v>
      </c>
      <c r="V25" s="30" t="s">
        <v>41</v>
      </c>
      <c r="W25" s="30"/>
      <c r="X25" s="30"/>
      <c r="Y25" s="30"/>
      <c r="Z25" s="30"/>
      <c r="AA25" s="30" t="s">
        <v>41</v>
      </c>
      <c r="AB25" s="30"/>
      <c r="AC25" s="30"/>
      <c r="AD25" s="30"/>
      <c r="AE25" s="30"/>
      <c r="AF25" s="30"/>
      <c r="AG25" s="30"/>
      <c r="AH25" s="30"/>
      <c r="AI25" s="30"/>
      <c r="AJ25" s="32" t="s">
        <v>319</v>
      </c>
      <c r="AK25" s="32" t="s">
        <v>319</v>
      </c>
      <c r="AL25" s="32"/>
      <c r="AM25" s="32" t="s">
        <v>319</v>
      </c>
      <c r="AN25" s="32" t="s">
        <v>624</v>
      </c>
      <c r="AO25" s="32"/>
      <c r="AP25" s="32"/>
      <c r="AQ25" s="32"/>
      <c r="AR25" s="32" t="s">
        <v>319</v>
      </c>
      <c r="AS25" s="32"/>
      <c r="AT25" s="32" t="s">
        <v>468</v>
      </c>
      <c r="AU25" s="32" t="s">
        <v>625</v>
      </c>
      <c r="AV25" s="30" t="s">
        <v>626</v>
      </c>
      <c r="AW25" s="30" t="s">
        <v>309</v>
      </c>
      <c r="AX25" s="33" t="s">
        <v>470</v>
      </c>
      <c r="AY25" s="33" t="s">
        <v>623</v>
      </c>
      <c r="AZ25" s="33"/>
      <c r="BA25" s="34" t="s">
        <v>627</v>
      </c>
      <c r="BB25" s="33" t="s">
        <v>41</v>
      </c>
      <c r="BC25" s="33" t="s">
        <v>41</v>
      </c>
      <c r="BD25" s="33" t="s">
        <v>41</v>
      </c>
      <c r="BE25" s="33" t="s">
        <v>41</v>
      </c>
      <c r="BF25" s="33"/>
      <c r="BG25" s="33"/>
      <c r="BH25" s="33" t="s">
        <v>41</v>
      </c>
      <c r="BI25" s="33" t="s">
        <v>41</v>
      </c>
      <c r="BJ25" s="33"/>
      <c r="BK25" s="33" t="s">
        <v>41</v>
      </c>
      <c r="BL25" s="33" t="s">
        <v>309</v>
      </c>
      <c r="BM25" s="33" t="s">
        <v>309</v>
      </c>
      <c r="BN25" s="33" t="s">
        <v>319</v>
      </c>
      <c r="BO25" s="33" t="s">
        <v>628</v>
      </c>
      <c r="BP25" s="33" t="s">
        <v>319</v>
      </c>
      <c r="BQ25" s="33" t="s">
        <v>319</v>
      </c>
      <c r="BR25" s="33" t="s">
        <v>309</v>
      </c>
      <c r="BS25" s="33" t="s">
        <v>319</v>
      </c>
      <c r="BT25" s="33"/>
      <c r="BU25" s="33"/>
      <c r="BV25" s="33"/>
      <c r="BW25" s="35" t="s">
        <v>629</v>
      </c>
      <c r="BX25" s="35"/>
      <c r="BY25" s="32" t="s">
        <v>319</v>
      </c>
      <c r="BZ25" s="32" t="s">
        <v>319</v>
      </c>
      <c r="CA25" s="32" t="s">
        <v>319</v>
      </c>
      <c r="CB25" s="32" t="s">
        <v>319</v>
      </c>
      <c r="CC25" s="32" t="s">
        <v>319</v>
      </c>
      <c r="CD25" s="32" t="s">
        <v>319</v>
      </c>
      <c r="CE25" s="32" t="s">
        <v>319</v>
      </c>
      <c r="CF25" s="32" t="s">
        <v>319</v>
      </c>
      <c r="CG25" s="32" t="s">
        <v>319</v>
      </c>
      <c r="CH25" s="32"/>
      <c r="CI25" s="32" t="s">
        <v>319</v>
      </c>
      <c r="CJ25" s="32" t="s">
        <v>319</v>
      </c>
      <c r="CK25" s="32" t="s">
        <v>319</v>
      </c>
      <c r="CL25" s="32" t="s">
        <v>319</v>
      </c>
    </row>
    <row r="26" spans="1:121" s="36" customFormat="1" ht="62.7" customHeight="1" x14ac:dyDescent="0.3">
      <c r="A26" s="30">
        <v>21</v>
      </c>
      <c r="B26" s="31">
        <v>44223</v>
      </c>
      <c r="C26" s="30" t="s">
        <v>79</v>
      </c>
      <c r="D26" s="30"/>
      <c r="E26" s="30"/>
      <c r="F26" s="30" t="s">
        <v>630</v>
      </c>
      <c r="G26" s="30" t="s">
        <v>631</v>
      </c>
      <c r="H26" s="30" t="s">
        <v>630</v>
      </c>
      <c r="I26" s="30" t="s">
        <v>632</v>
      </c>
      <c r="J26" s="30"/>
      <c r="K26" s="30"/>
      <c r="L26" s="30" t="s">
        <v>633</v>
      </c>
      <c r="M26" s="30" t="str">
        <f>L26</f>
        <v>ID, die die SR eindeutig kennzeichnet</v>
      </c>
      <c r="N26" s="30" t="s">
        <v>78</v>
      </c>
      <c r="O26" s="30" t="s">
        <v>634</v>
      </c>
      <c r="P26" s="30" t="s">
        <v>467</v>
      </c>
      <c r="Q26" s="30" t="s">
        <v>466</v>
      </c>
      <c r="R26" s="30" t="s">
        <v>319</v>
      </c>
      <c r="S26" s="30" t="s">
        <v>319</v>
      </c>
      <c r="T26" s="30" t="s">
        <v>41</v>
      </c>
      <c r="U26" s="30" t="s">
        <v>41</v>
      </c>
      <c r="V26" s="30" t="s">
        <v>41</v>
      </c>
      <c r="W26" s="30"/>
      <c r="X26" s="30" t="s">
        <v>41</v>
      </c>
      <c r="Y26" s="30" t="s">
        <v>41</v>
      </c>
      <c r="Z26" s="30" t="s">
        <v>41</v>
      </c>
      <c r="AA26" s="30" t="s">
        <v>41</v>
      </c>
      <c r="AB26" s="30" t="s">
        <v>41</v>
      </c>
      <c r="AC26" s="30"/>
      <c r="AD26" s="30"/>
      <c r="AE26" s="30"/>
      <c r="AF26" s="30"/>
      <c r="AG26" s="30"/>
      <c r="AH26" s="30"/>
      <c r="AI26" s="30"/>
      <c r="AJ26" s="32" t="s">
        <v>319</v>
      </c>
      <c r="AK26" s="32" t="s">
        <v>319</v>
      </c>
      <c r="AL26" s="32"/>
      <c r="AM26" s="32" t="s">
        <v>309</v>
      </c>
      <c r="AN26" s="32" t="s">
        <v>635</v>
      </c>
      <c r="AO26" s="32"/>
      <c r="AP26" s="32"/>
      <c r="AQ26" s="32"/>
      <c r="AR26" s="32" t="s">
        <v>636</v>
      </c>
      <c r="AS26" s="32" t="s">
        <v>637</v>
      </c>
      <c r="AT26" s="32" t="s">
        <v>638</v>
      </c>
      <c r="AU26" s="32"/>
      <c r="AV26" s="30" t="s">
        <v>630</v>
      </c>
      <c r="AW26" s="30" t="s">
        <v>309</v>
      </c>
      <c r="AX26" s="33" t="s">
        <v>571</v>
      </c>
      <c r="AY26" s="33"/>
      <c r="AZ26" s="33"/>
      <c r="BA26" s="33" t="s">
        <v>639</v>
      </c>
      <c r="BB26" s="33" t="s">
        <v>41</v>
      </c>
      <c r="BC26" s="33" t="s">
        <v>41</v>
      </c>
      <c r="BD26" s="33" t="s">
        <v>41</v>
      </c>
      <c r="BE26" s="33" t="s">
        <v>41</v>
      </c>
      <c r="BF26" s="33" t="s">
        <v>41</v>
      </c>
      <c r="BG26" s="33" t="s">
        <v>41</v>
      </c>
      <c r="BH26" s="33" t="s">
        <v>41</v>
      </c>
      <c r="BI26" s="33" t="s">
        <v>41</v>
      </c>
      <c r="BJ26" s="33" t="s">
        <v>41</v>
      </c>
      <c r="BK26" s="33" t="s">
        <v>41</v>
      </c>
      <c r="BL26" s="33" t="s">
        <v>319</v>
      </c>
      <c r="BM26" s="33" t="s">
        <v>473</v>
      </c>
      <c r="BN26" s="33" t="s">
        <v>474</v>
      </c>
      <c r="BO26" s="33" t="s">
        <v>309</v>
      </c>
      <c r="BP26" s="33" t="s">
        <v>640</v>
      </c>
      <c r="BQ26" s="33" t="s">
        <v>309</v>
      </c>
      <c r="BR26" s="33" t="s">
        <v>309</v>
      </c>
      <c r="BS26" s="30" t="s">
        <v>309</v>
      </c>
      <c r="BT26" s="33"/>
      <c r="BU26" s="33"/>
      <c r="BV26" s="33"/>
      <c r="BW26" s="35"/>
      <c r="BX26" s="35"/>
      <c r="BY26" s="32" t="s">
        <v>319</v>
      </c>
      <c r="BZ26" s="32" t="s">
        <v>319</v>
      </c>
      <c r="CA26" s="32" t="s">
        <v>319</v>
      </c>
      <c r="CB26" s="32" t="s">
        <v>319</v>
      </c>
      <c r="CC26" s="32" t="s">
        <v>319</v>
      </c>
      <c r="CD26" s="32" t="s">
        <v>319</v>
      </c>
      <c r="CE26" s="32" t="s">
        <v>319</v>
      </c>
      <c r="CF26" s="32" t="s">
        <v>319</v>
      </c>
      <c r="CG26" s="32" t="s">
        <v>319</v>
      </c>
      <c r="CH26" s="32"/>
      <c r="CI26" s="32" t="s">
        <v>319</v>
      </c>
      <c r="CJ26" s="32" t="s">
        <v>319</v>
      </c>
      <c r="CK26" s="32" t="s">
        <v>319</v>
      </c>
      <c r="CL26" s="32" t="s">
        <v>319</v>
      </c>
      <c r="CM26" s="30" t="s">
        <v>476</v>
      </c>
    </row>
    <row r="27" spans="1:121" s="36" customFormat="1" ht="62.7" customHeight="1" x14ac:dyDescent="0.3">
      <c r="A27" s="30">
        <v>22</v>
      </c>
      <c r="B27" s="31">
        <v>44223</v>
      </c>
      <c r="C27" s="30" t="s">
        <v>176</v>
      </c>
      <c r="D27" s="30"/>
      <c r="E27" s="30"/>
      <c r="F27" s="30" t="s">
        <v>641</v>
      </c>
      <c r="G27" s="30" t="s">
        <v>642</v>
      </c>
      <c r="H27" s="30" t="s">
        <v>641</v>
      </c>
      <c r="I27" s="30" t="s">
        <v>632</v>
      </c>
      <c r="J27" s="30"/>
      <c r="K27" s="30"/>
      <c r="L27" s="30" t="s">
        <v>643</v>
      </c>
      <c r="M27" s="30" t="str">
        <f>L27</f>
        <v>ID, die die TR eindeutig kennzeichnet</v>
      </c>
      <c r="N27" s="30" t="s">
        <v>175</v>
      </c>
      <c r="O27" s="30" t="s">
        <v>177</v>
      </c>
      <c r="P27" s="30" t="s">
        <v>467</v>
      </c>
      <c r="Q27" s="30" t="s">
        <v>466</v>
      </c>
      <c r="R27" s="30" t="s">
        <v>319</v>
      </c>
      <c r="S27" s="30" t="s">
        <v>319</v>
      </c>
      <c r="T27" s="30" t="s">
        <v>41</v>
      </c>
      <c r="U27" s="30" t="s">
        <v>41</v>
      </c>
      <c r="V27" s="30" t="s">
        <v>41</v>
      </c>
      <c r="W27" s="30"/>
      <c r="X27" s="30"/>
      <c r="Y27" s="30"/>
      <c r="Z27" s="30"/>
      <c r="AA27" s="30" t="s">
        <v>41</v>
      </c>
      <c r="AB27" s="30" t="s">
        <v>41</v>
      </c>
      <c r="AC27" s="30"/>
      <c r="AD27" s="30"/>
      <c r="AE27" s="30"/>
      <c r="AF27" s="30"/>
      <c r="AG27" s="30"/>
      <c r="AH27" s="30"/>
      <c r="AI27" s="30"/>
      <c r="AJ27" s="32" t="s">
        <v>319</v>
      </c>
      <c r="AK27" s="32" t="s">
        <v>319</v>
      </c>
      <c r="AL27" s="32"/>
      <c r="AM27" s="32" t="s">
        <v>309</v>
      </c>
      <c r="AN27" s="32" t="s">
        <v>644</v>
      </c>
      <c r="AO27" s="32"/>
      <c r="AP27" s="32"/>
      <c r="AQ27" s="32"/>
      <c r="AR27" s="32" t="s">
        <v>636</v>
      </c>
      <c r="AS27" s="32"/>
      <c r="AT27" s="32" t="s">
        <v>468</v>
      </c>
      <c r="AU27" s="32" t="s">
        <v>52</v>
      </c>
      <c r="AV27" s="30" t="s">
        <v>641</v>
      </c>
      <c r="AW27" s="30" t="s">
        <v>309</v>
      </c>
      <c r="AX27" s="33" t="s">
        <v>571</v>
      </c>
      <c r="AY27" s="33"/>
      <c r="AZ27" s="33"/>
      <c r="BA27" s="33" t="s">
        <v>639</v>
      </c>
      <c r="BB27" s="33" t="s">
        <v>41</v>
      </c>
      <c r="BC27" s="33" t="s">
        <v>41</v>
      </c>
      <c r="BD27" s="33" t="s">
        <v>41</v>
      </c>
      <c r="BE27" s="33" t="s">
        <v>41</v>
      </c>
      <c r="BF27" s="33" t="s">
        <v>41</v>
      </c>
      <c r="BG27" s="33" t="s">
        <v>41</v>
      </c>
      <c r="BH27" s="33" t="s">
        <v>41</v>
      </c>
      <c r="BI27" s="33" t="s">
        <v>41</v>
      </c>
      <c r="BJ27" s="33" t="s">
        <v>41</v>
      </c>
      <c r="BK27" s="33" t="s">
        <v>41</v>
      </c>
      <c r="BL27" s="33" t="s">
        <v>319</v>
      </c>
      <c r="BM27" s="33" t="s">
        <v>473</v>
      </c>
      <c r="BN27" s="33" t="s">
        <v>474</v>
      </c>
      <c r="BO27" s="33" t="s">
        <v>319</v>
      </c>
      <c r="BP27" s="33" t="s">
        <v>645</v>
      </c>
      <c r="BQ27" s="33" t="s">
        <v>309</v>
      </c>
      <c r="BR27" s="33" t="s">
        <v>309</v>
      </c>
      <c r="BS27" s="30" t="s">
        <v>309</v>
      </c>
      <c r="BT27" s="33"/>
      <c r="BU27" s="33"/>
      <c r="BV27" s="33"/>
      <c r="BW27" s="35"/>
      <c r="BX27" s="35"/>
      <c r="BY27" s="32" t="s">
        <v>319</v>
      </c>
      <c r="BZ27" s="32" t="s">
        <v>319</v>
      </c>
      <c r="CA27" s="32" t="s">
        <v>319</v>
      </c>
      <c r="CB27" s="32" t="s">
        <v>319</v>
      </c>
      <c r="CC27" s="32" t="s">
        <v>319</v>
      </c>
      <c r="CD27" s="32" t="s">
        <v>319</v>
      </c>
      <c r="CE27" s="32" t="s">
        <v>319</v>
      </c>
      <c r="CF27" s="32" t="s">
        <v>319</v>
      </c>
      <c r="CG27" s="32" t="s">
        <v>319</v>
      </c>
      <c r="CH27" s="32"/>
      <c r="CI27" s="32" t="s">
        <v>319</v>
      </c>
      <c r="CJ27" s="32" t="s">
        <v>319</v>
      </c>
      <c r="CK27" s="32" t="s">
        <v>319</v>
      </c>
      <c r="CL27" s="32" t="s">
        <v>319</v>
      </c>
      <c r="CM27" s="30" t="s">
        <v>476</v>
      </c>
    </row>
    <row r="28" spans="1:121" s="36" customFormat="1" ht="62.7" customHeight="1" x14ac:dyDescent="0.3">
      <c r="A28" s="30">
        <v>23</v>
      </c>
      <c r="B28" s="31">
        <v>44216</v>
      </c>
      <c r="C28" s="30" t="s">
        <v>189</v>
      </c>
      <c r="D28" s="30"/>
      <c r="E28" s="30"/>
      <c r="F28" s="30"/>
      <c r="G28" s="30" t="s">
        <v>642</v>
      </c>
      <c r="H28" s="30"/>
      <c r="I28" s="30"/>
      <c r="J28" s="30"/>
      <c r="K28" s="30"/>
      <c r="L28" s="30"/>
      <c r="M28" s="30"/>
      <c r="N28" s="30" t="s">
        <v>175</v>
      </c>
      <c r="O28" s="30" t="s">
        <v>646</v>
      </c>
      <c r="P28" s="30"/>
      <c r="Q28" s="30"/>
      <c r="R28" s="30" t="s">
        <v>188</v>
      </c>
      <c r="S28" s="30" t="s">
        <v>309</v>
      </c>
      <c r="T28" s="30" t="s">
        <v>41</v>
      </c>
      <c r="U28" s="30"/>
      <c r="V28" s="30"/>
      <c r="W28" s="30"/>
      <c r="X28" s="30" t="s">
        <v>41</v>
      </c>
      <c r="Y28" s="30"/>
      <c r="Z28" s="30" t="s">
        <v>41</v>
      </c>
      <c r="AA28" s="30" t="s">
        <v>41</v>
      </c>
      <c r="AB28" s="30" t="s">
        <v>41</v>
      </c>
      <c r="AC28" s="30"/>
      <c r="AD28" s="30"/>
      <c r="AE28" s="30"/>
      <c r="AF28" s="30"/>
      <c r="AG28" s="30"/>
      <c r="AH28" s="30"/>
      <c r="AI28" s="30"/>
      <c r="AJ28" s="32" t="s">
        <v>309</v>
      </c>
      <c r="AK28" s="32" t="s">
        <v>309</v>
      </c>
      <c r="AL28" s="32"/>
      <c r="AM28" s="32" t="s">
        <v>319</v>
      </c>
      <c r="AN28" s="32" t="s">
        <v>647</v>
      </c>
      <c r="AO28" s="32" t="s">
        <v>188</v>
      </c>
      <c r="AP28" s="32" t="s">
        <v>648</v>
      </c>
      <c r="AQ28" s="32"/>
      <c r="AR28" s="32" t="s">
        <v>319</v>
      </c>
      <c r="AS28" s="32" t="s">
        <v>649</v>
      </c>
      <c r="AT28" s="32" t="s">
        <v>650</v>
      </c>
      <c r="AU28" s="32"/>
      <c r="AV28" s="30" t="s">
        <v>651</v>
      </c>
      <c r="AW28" s="30" t="s">
        <v>319</v>
      </c>
      <c r="AX28" s="33" t="s">
        <v>35</v>
      </c>
      <c r="AY28" s="33"/>
      <c r="AZ28" s="33" t="s">
        <v>652</v>
      </c>
      <c r="BA28" s="33">
        <v>30</v>
      </c>
      <c r="BB28" s="33" t="s">
        <v>41</v>
      </c>
      <c r="BC28" s="33"/>
      <c r="BD28" s="33"/>
      <c r="BE28" s="33"/>
      <c r="BF28" s="33"/>
      <c r="BG28" s="33"/>
      <c r="BH28" s="33"/>
      <c r="BI28" s="33"/>
      <c r="BJ28" s="33"/>
      <c r="BK28" s="33"/>
      <c r="BL28" s="33" t="s">
        <v>319</v>
      </c>
      <c r="BM28" s="33" t="s">
        <v>319</v>
      </c>
      <c r="BN28" s="33" t="s">
        <v>319</v>
      </c>
      <c r="BO28" s="33" t="s">
        <v>319</v>
      </c>
      <c r="BP28" s="33" t="s">
        <v>319</v>
      </c>
      <c r="BQ28" s="33" t="s">
        <v>319</v>
      </c>
      <c r="BR28" s="33" t="s">
        <v>309</v>
      </c>
      <c r="BS28" s="33" t="s">
        <v>319</v>
      </c>
      <c r="BT28" s="33"/>
      <c r="BU28" s="33"/>
      <c r="BV28" s="33"/>
      <c r="BW28" s="35"/>
      <c r="BX28" s="35"/>
      <c r="BY28" s="32" t="s">
        <v>309</v>
      </c>
      <c r="BZ28" s="32" t="s">
        <v>309</v>
      </c>
      <c r="CA28" s="32" t="s">
        <v>309</v>
      </c>
      <c r="CB28" s="32" t="s">
        <v>309</v>
      </c>
      <c r="CC28" s="32" t="s">
        <v>309</v>
      </c>
      <c r="CD28" s="32" t="s">
        <v>309</v>
      </c>
      <c r="CE28" s="32" t="s">
        <v>309</v>
      </c>
      <c r="CF28" s="32" t="s">
        <v>309</v>
      </c>
      <c r="CG28" s="32" t="s">
        <v>309</v>
      </c>
      <c r="CH28" s="32"/>
      <c r="CI28" s="32" t="s">
        <v>651</v>
      </c>
      <c r="CJ28" s="32" t="s">
        <v>309</v>
      </c>
      <c r="CK28" s="32" t="s">
        <v>309</v>
      </c>
      <c r="CL28" s="32" t="s">
        <v>309</v>
      </c>
      <c r="CN28" s="32" t="s">
        <v>653</v>
      </c>
      <c r="CO28" s="32" t="s">
        <v>41</v>
      </c>
      <c r="CP28" s="32"/>
      <c r="CQ28" s="32"/>
      <c r="CR28" s="32"/>
      <c r="CS28" s="32" t="s">
        <v>13</v>
      </c>
      <c r="CT28" s="32">
        <v>23</v>
      </c>
      <c r="CU28" s="30" t="s">
        <v>189</v>
      </c>
      <c r="CV28" s="33" t="s">
        <v>654</v>
      </c>
      <c r="CW28" s="33" t="s">
        <v>655</v>
      </c>
      <c r="CX28" s="32" t="s">
        <v>653</v>
      </c>
      <c r="CY28" s="32" t="s">
        <v>41</v>
      </c>
      <c r="CZ28" s="32"/>
      <c r="DA28" s="32"/>
      <c r="DB28" s="32" t="s">
        <v>35</v>
      </c>
      <c r="DC28" s="32" t="s">
        <v>13</v>
      </c>
      <c r="DD28" s="32">
        <v>23</v>
      </c>
      <c r="DE28" s="30" t="s">
        <v>189</v>
      </c>
      <c r="DF28" s="33" t="s">
        <v>654</v>
      </c>
      <c r="DG28" s="33" t="s">
        <v>655</v>
      </c>
    </row>
    <row r="29" spans="1:121" s="36" customFormat="1" ht="62.7" customHeight="1" x14ac:dyDescent="0.25">
      <c r="A29" s="30">
        <v>24</v>
      </c>
      <c r="B29" s="31">
        <v>44223</v>
      </c>
      <c r="C29" s="30" t="s">
        <v>192</v>
      </c>
      <c r="D29" s="30"/>
      <c r="E29" s="30"/>
      <c r="F29" s="30" t="s">
        <v>656</v>
      </c>
      <c r="G29" s="30" t="s">
        <v>642</v>
      </c>
      <c r="H29" s="30" t="s">
        <v>657</v>
      </c>
      <c r="I29" s="30"/>
      <c r="J29" s="30"/>
      <c r="K29" s="30"/>
      <c r="L29" s="30" t="s">
        <v>657</v>
      </c>
      <c r="M29" s="30" t="s">
        <v>193</v>
      </c>
      <c r="N29" s="30" t="s">
        <v>175</v>
      </c>
      <c r="O29" s="30" t="s">
        <v>646</v>
      </c>
      <c r="P29" s="30" t="s">
        <v>595</v>
      </c>
      <c r="Q29" s="30" t="s">
        <v>466</v>
      </c>
      <c r="R29" s="30" t="s">
        <v>658</v>
      </c>
      <c r="S29" s="30" t="s">
        <v>309</v>
      </c>
      <c r="T29" s="30" t="s">
        <v>41</v>
      </c>
      <c r="U29" s="30"/>
      <c r="V29" s="30"/>
      <c r="W29" s="30"/>
      <c r="X29" s="30" t="s">
        <v>41</v>
      </c>
      <c r="Y29" s="30"/>
      <c r="Z29" s="30" t="s">
        <v>41</v>
      </c>
      <c r="AA29" s="30" t="s">
        <v>41</v>
      </c>
      <c r="AB29" s="30" t="s">
        <v>41</v>
      </c>
      <c r="AC29" s="30"/>
      <c r="AD29" s="30"/>
      <c r="AE29" s="30"/>
      <c r="AF29" s="30"/>
      <c r="AG29" s="30"/>
      <c r="AH29" s="30"/>
      <c r="AI29" s="30"/>
      <c r="AJ29" s="32" t="s">
        <v>309</v>
      </c>
      <c r="AK29" s="32" t="s">
        <v>309</v>
      </c>
      <c r="AL29" s="32"/>
      <c r="AM29" s="32" t="s">
        <v>319</v>
      </c>
      <c r="AN29" s="32" t="s">
        <v>647</v>
      </c>
      <c r="AO29" s="32" t="s">
        <v>361</v>
      </c>
      <c r="AP29" s="32" t="s">
        <v>659</v>
      </c>
      <c r="AQ29" s="32"/>
      <c r="AR29" s="32" t="s">
        <v>319</v>
      </c>
      <c r="AS29" s="32"/>
      <c r="AT29" s="32" t="s">
        <v>660</v>
      </c>
      <c r="AU29" s="32"/>
      <c r="AV29" s="30" t="s">
        <v>656</v>
      </c>
      <c r="AW29" s="30" t="s">
        <v>319</v>
      </c>
      <c r="AX29" s="33" t="s">
        <v>35</v>
      </c>
      <c r="AY29" s="33"/>
      <c r="AZ29" s="33" t="s">
        <v>652</v>
      </c>
      <c r="BA29" s="33">
        <v>30</v>
      </c>
      <c r="BB29" s="33" t="s">
        <v>41</v>
      </c>
      <c r="BC29" s="33"/>
      <c r="BD29" s="33"/>
      <c r="BE29" s="33"/>
      <c r="BF29" s="33"/>
      <c r="BG29" s="33"/>
      <c r="BH29" s="33"/>
      <c r="BI29" s="33"/>
      <c r="BJ29" s="33"/>
      <c r="BK29" s="33"/>
      <c r="BL29" s="33" t="s">
        <v>319</v>
      </c>
      <c r="BM29" s="33" t="s">
        <v>319</v>
      </c>
      <c r="BN29" s="33" t="s">
        <v>474</v>
      </c>
      <c r="BO29" s="33" t="s">
        <v>319</v>
      </c>
      <c r="BP29" s="33" t="s">
        <v>661</v>
      </c>
      <c r="BQ29" s="33" t="s">
        <v>309</v>
      </c>
      <c r="BR29" s="33" t="s">
        <v>309</v>
      </c>
      <c r="BS29" s="33" t="s">
        <v>319</v>
      </c>
      <c r="BT29" s="33"/>
      <c r="BU29" s="33"/>
      <c r="BV29" s="33"/>
      <c r="BW29" s="35"/>
      <c r="BX29" s="35"/>
      <c r="BY29" s="32" t="s">
        <v>309</v>
      </c>
      <c r="BZ29" s="32" t="s">
        <v>309</v>
      </c>
      <c r="CA29" s="32" t="s">
        <v>309</v>
      </c>
      <c r="CB29" s="32" t="s">
        <v>309</v>
      </c>
      <c r="CC29" s="32" t="s">
        <v>309</v>
      </c>
      <c r="CD29" s="32" t="s">
        <v>309</v>
      </c>
      <c r="CE29" s="32" t="s">
        <v>309</v>
      </c>
      <c r="CF29" s="32" t="s">
        <v>309</v>
      </c>
      <c r="CG29" s="32" t="s">
        <v>309</v>
      </c>
      <c r="CH29" s="32"/>
      <c r="CI29" s="32" t="s">
        <v>662</v>
      </c>
      <c r="CJ29" s="32" t="s">
        <v>309</v>
      </c>
      <c r="CK29" s="32" t="s">
        <v>309</v>
      </c>
      <c r="CL29" s="32" t="s">
        <v>309</v>
      </c>
      <c r="CN29" s="32" t="s">
        <v>653</v>
      </c>
      <c r="CO29" s="32" t="s">
        <v>41</v>
      </c>
      <c r="CP29" s="32"/>
      <c r="CQ29" s="32"/>
      <c r="CR29" s="32" t="s">
        <v>663</v>
      </c>
      <c r="CS29" s="32" t="s">
        <v>13</v>
      </c>
      <c r="CT29" s="32">
        <v>24</v>
      </c>
      <c r="CU29" s="30" t="s">
        <v>192</v>
      </c>
      <c r="CV29" s="33" t="s">
        <v>664</v>
      </c>
      <c r="CW29" s="33" t="s">
        <v>665</v>
      </c>
      <c r="CX29" s="32" t="s">
        <v>653</v>
      </c>
      <c r="CY29" s="32" t="s">
        <v>41</v>
      </c>
      <c r="CZ29" s="32"/>
      <c r="DA29" s="32"/>
      <c r="DB29" s="32" t="s">
        <v>35</v>
      </c>
      <c r="DC29" s="32" t="s">
        <v>13</v>
      </c>
      <c r="DD29" s="32">
        <v>24</v>
      </c>
      <c r="DE29" s="30" t="s">
        <v>192</v>
      </c>
      <c r="DF29" s="33" t="s">
        <v>664</v>
      </c>
      <c r="DG29" s="33" t="s">
        <v>666</v>
      </c>
      <c r="DH29" s="32" t="s">
        <v>653</v>
      </c>
      <c r="DI29" s="32" t="s">
        <v>41</v>
      </c>
      <c r="DJ29" s="32"/>
      <c r="DK29" s="32"/>
      <c r="DL29" s="46" t="s">
        <v>667</v>
      </c>
      <c r="DM29" s="32" t="s">
        <v>13</v>
      </c>
      <c r="DN29" s="32" t="s">
        <v>668</v>
      </c>
      <c r="DO29" s="47" t="s">
        <v>669</v>
      </c>
      <c r="DP29" s="47" t="s">
        <v>669</v>
      </c>
      <c r="DQ29" s="33" t="s">
        <v>670</v>
      </c>
    </row>
    <row r="30" spans="1:121" s="36" customFormat="1" ht="62.7" customHeight="1" x14ac:dyDescent="0.3">
      <c r="A30" s="30">
        <v>25</v>
      </c>
      <c r="B30" s="31">
        <v>44070</v>
      </c>
      <c r="C30" s="30" t="s">
        <v>199</v>
      </c>
      <c r="D30" s="30"/>
      <c r="E30" s="30"/>
      <c r="F30" s="30"/>
      <c r="G30" s="30" t="s">
        <v>671</v>
      </c>
      <c r="H30" s="30"/>
      <c r="I30" s="30"/>
      <c r="J30" s="30"/>
      <c r="K30" s="30"/>
      <c r="L30" s="30"/>
      <c r="M30" s="30" t="s">
        <v>200</v>
      </c>
      <c r="N30" s="30" t="s">
        <v>175</v>
      </c>
      <c r="O30" s="30" t="s">
        <v>646</v>
      </c>
      <c r="P30" s="30"/>
      <c r="Q30" s="30"/>
      <c r="R30" s="30" t="s">
        <v>319</v>
      </c>
      <c r="S30" s="30" t="s">
        <v>319</v>
      </c>
      <c r="T30" s="30" t="s">
        <v>41</v>
      </c>
      <c r="U30" s="30"/>
      <c r="V30" s="30"/>
      <c r="W30" s="30"/>
      <c r="X30" s="30" t="s">
        <v>41</v>
      </c>
      <c r="Y30" s="30"/>
      <c r="Z30" s="30" t="s">
        <v>41</v>
      </c>
      <c r="AA30" s="30" t="s">
        <v>41</v>
      </c>
      <c r="AB30" s="30" t="s">
        <v>41</v>
      </c>
      <c r="AC30" s="30"/>
      <c r="AD30" s="30"/>
      <c r="AE30" s="30"/>
      <c r="AF30" s="30"/>
      <c r="AG30" s="30"/>
      <c r="AH30" s="30"/>
      <c r="AI30" s="30"/>
      <c r="AJ30" s="32" t="s">
        <v>309</v>
      </c>
      <c r="AK30" s="32" t="s">
        <v>309</v>
      </c>
      <c r="AL30" s="32"/>
      <c r="AM30" s="32" t="s">
        <v>319</v>
      </c>
      <c r="AN30" s="32" t="s">
        <v>672</v>
      </c>
      <c r="AO30" s="32" t="s">
        <v>198</v>
      </c>
      <c r="AP30" s="32" t="s">
        <v>673</v>
      </c>
      <c r="AQ30" s="32"/>
      <c r="AR30" s="32" t="s">
        <v>319</v>
      </c>
      <c r="AS30" s="32"/>
      <c r="AT30" s="32" t="s">
        <v>674</v>
      </c>
      <c r="AU30" s="32"/>
      <c r="AV30" s="30" t="s">
        <v>199</v>
      </c>
      <c r="AW30" s="30" t="s">
        <v>319</v>
      </c>
      <c r="AX30" s="33" t="s">
        <v>675</v>
      </c>
      <c r="AY30" s="33" t="s">
        <v>671</v>
      </c>
      <c r="AZ30" s="33"/>
      <c r="BA30" s="33">
        <v>9</v>
      </c>
      <c r="BB30" s="33" t="s">
        <v>41</v>
      </c>
      <c r="BC30" s="33"/>
      <c r="BD30" s="33"/>
      <c r="BE30" s="33"/>
      <c r="BF30" s="33"/>
      <c r="BG30" s="33"/>
      <c r="BH30" s="33"/>
      <c r="BI30" s="33"/>
      <c r="BJ30" s="33"/>
      <c r="BK30" s="33"/>
      <c r="BL30" s="33" t="s">
        <v>319</v>
      </c>
      <c r="BM30" s="33" t="s">
        <v>319</v>
      </c>
      <c r="BN30" s="33" t="s">
        <v>474</v>
      </c>
      <c r="BO30" s="33" t="s">
        <v>319</v>
      </c>
      <c r="BP30" s="33" t="s">
        <v>319</v>
      </c>
      <c r="BQ30" s="33" t="s">
        <v>319</v>
      </c>
      <c r="BR30" s="33" t="s">
        <v>309</v>
      </c>
      <c r="BS30" s="33" t="s">
        <v>319</v>
      </c>
      <c r="BT30" s="33"/>
      <c r="BU30" s="33"/>
      <c r="BV30" s="33"/>
      <c r="BW30" s="35"/>
      <c r="BX30" s="35"/>
      <c r="BY30" s="32" t="s">
        <v>309</v>
      </c>
      <c r="BZ30" s="32" t="s">
        <v>309</v>
      </c>
      <c r="CA30" s="32" t="s">
        <v>309</v>
      </c>
      <c r="CB30" s="32" t="s">
        <v>309</v>
      </c>
      <c r="CC30" s="32" t="s">
        <v>309</v>
      </c>
      <c r="CD30" s="32" t="s">
        <v>309</v>
      </c>
      <c r="CE30" s="32" t="s">
        <v>309</v>
      </c>
      <c r="CF30" s="32" t="s">
        <v>309</v>
      </c>
      <c r="CG30" s="32" t="s">
        <v>309</v>
      </c>
      <c r="CH30" s="32"/>
      <c r="CI30" s="32" t="s">
        <v>199</v>
      </c>
      <c r="CJ30" s="32" t="s">
        <v>309</v>
      </c>
      <c r="CK30" s="32" t="s">
        <v>309</v>
      </c>
      <c r="CL30" s="32" t="s">
        <v>309</v>
      </c>
      <c r="CN30" s="32" t="s">
        <v>653</v>
      </c>
      <c r="CO30" s="32"/>
      <c r="CP30" s="32" t="s">
        <v>41</v>
      </c>
      <c r="CQ30" s="32"/>
      <c r="CR30" s="32"/>
      <c r="CS30" s="32" t="s">
        <v>13</v>
      </c>
      <c r="CT30" s="32">
        <v>22</v>
      </c>
      <c r="CU30" s="30" t="s">
        <v>199</v>
      </c>
      <c r="CV30" s="33" t="s">
        <v>676</v>
      </c>
      <c r="CW30" s="33" t="s">
        <v>677</v>
      </c>
      <c r="CX30" s="32" t="s">
        <v>653</v>
      </c>
      <c r="CY30" s="32"/>
      <c r="CZ30" s="32" t="s">
        <v>41</v>
      </c>
      <c r="DA30" s="32"/>
      <c r="DB30" s="32"/>
      <c r="DC30" s="32" t="s">
        <v>13</v>
      </c>
      <c r="DD30" s="32">
        <v>22</v>
      </c>
      <c r="DE30" s="30" t="s">
        <v>199</v>
      </c>
      <c r="DF30" s="33" t="s">
        <v>676</v>
      </c>
      <c r="DG30" s="33" t="s">
        <v>677</v>
      </c>
    </row>
    <row r="31" spans="1:121" s="36" customFormat="1" ht="62.7" customHeight="1" x14ac:dyDescent="0.3">
      <c r="A31" s="30">
        <v>26</v>
      </c>
      <c r="B31" s="31">
        <v>44070</v>
      </c>
      <c r="C31" s="30" t="s">
        <v>87</v>
      </c>
      <c r="D31" s="30"/>
      <c r="E31" s="30"/>
      <c r="F31" s="30"/>
      <c r="G31" s="30" t="s">
        <v>642</v>
      </c>
      <c r="H31" s="30"/>
      <c r="I31" s="30"/>
      <c r="J31" s="30"/>
      <c r="K31" s="30"/>
      <c r="L31" s="30"/>
      <c r="M31" s="30" t="s">
        <v>678</v>
      </c>
      <c r="N31" s="30" t="s">
        <v>175</v>
      </c>
      <c r="O31" s="30" t="s">
        <v>646</v>
      </c>
      <c r="P31" s="30"/>
      <c r="Q31" s="30"/>
      <c r="R31" s="30" t="s">
        <v>319</v>
      </c>
      <c r="S31" s="30" t="s">
        <v>319</v>
      </c>
      <c r="T31" s="30"/>
      <c r="U31" s="30" t="s">
        <v>41</v>
      </c>
      <c r="V31" s="30" t="s">
        <v>41</v>
      </c>
      <c r="W31" s="30"/>
      <c r="X31" s="30"/>
      <c r="Y31" s="30"/>
      <c r="Z31" s="30"/>
      <c r="AA31" s="30" t="s">
        <v>41</v>
      </c>
      <c r="AB31" s="30"/>
      <c r="AC31" s="30"/>
      <c r="AD31" s="30"/>
      <c r="AE31" s="30"/>
      <c r="AF31" s="30"/>
      <c r="AG31" s="30"/>
      <c r="AH31" s="30"/>
      <c r="AI31" s="30"/>
      <c r="AJ31" s="32" t="s">
        <v>679</v>
      </c>
      <c r="AK31" s="32" t="s">
        <v>309</v>
      </c>
      <c r="AL31" s="32"/>
      <c r="AM31" s="32" t="s">
        <v>309</v>
      </c>
      <c r="AN31" s="32" t="s">
        <v>309</v>
      </c>
      <c r="AO31" s="32" t="s">
        <v>680</v>
      </c>
      <c r="AP31" s="32" t="s">
        <v>681</v>
      </c>
      <c r="AQ31" s="32"/>
      <c r="AR31" s="32" t="s">
        <v>636</v>
      </c>
      <c r="AS31" s="32"/>
      <c r="AT31" s="32" t="s">
        <v>682</v>
      </c>
      <c r="AU31" s="32"/>
      <c r="AV31" s="30" t="s">
        <v>87</v>
      </c>
      <c r="AW31" s="30" t="s">
        <v>309</v>
      </c>
      <c r="AX31" s="33" t="s">
        <v>571</v>
      </c>
      <c r="AY31" s="33"/>
      <c r="AZ31" s="33"/>
      <c r="BA31" s="33">
        <v>20</v>
      </c>
      <c r="BB31" s="33" t="s">
        <v>41</v>
      </c>
      <c r="BC31" s="33" t="s">
        <v>41</v>
      </c>
      <c r="BD31" s="33" t="s">
        <v>41</v>
      </c>
      <c r="BE31" s="33" t="s">
        <v>41</v>
      </c>
      <c r="BF31" s="33" t="s">
        <v>41</v>
      </c>
      <c r="BG31" s="33" t="s">
        <v>41</v>
      </c>
      <c r="BH31" s="33" t="s">
        <v>41</v>
      </c>
      <c r="BI31" s="33" t="s">
        <v>41</v>
      </c>
      <c r="BJ31" s="33" t="s">
        <v>41</v>
      </c>
      <c r="BK31" s="33" t="s">
        <v>41</v>
      </c>
      <c r="BL31" s="33" t="s">
        <v>621</v>
      </c>
      <c r="BM31" s="33" t="s">
        <v>319</v>
      </c>
      <c r="BN31" s="33" t="s">
        <v>474</v>
      </c>
      <c r="BO31" s="33" t="s">
        <v>309</v>
      </c>
      <c r="BP31" s="33" t="s">
        <v>683</v>
      </c>
      <c r="BQ31" s="33" t="s">
        <v>319</v>
      </c>
      <c r="BR31" s="33" t="s">
        <v>309</v>
      </c>
      <c r="BS31" s="30" t="s">
        <v>309</v>
      </c>
      <c r="BT31" s="33"/>
      <c r="BU31" s="33"/>
      <c r="BV31" s="33"/>
      <c r="BW31" s="35"/>
      <c r="BX31" s="35"/>
      <c r="BY31" s="32" t="s">
        <v>309</v>
      </c>
      <c r="BZ31" s="32" t="s">
        <v>309</v>
      </c>
      <c r="CA31" s="32" t="s">
        <v>309</v>
      </c>
      <c r="CB31" s="32" t="s">
        <v>309</v>
      </c>
      <c r="CC31" s="32" t="s">
        <v>309</v>
      </c>
      <c r="CD31" s="32" t="s">
        <v>309</v>
      </c>
      <c r="CE31" s="32" t="s">
        <v>309</v>
      </c>
      <c r="CF31" s="32" t="s">
        <v>319</v>
      </c>
      <c r="CG31" s="32" t="s">
        <v>309</v>
      </c>
      <c r="CH31" s="32"/>
      <c r="CI31" s="32" t="s">
        <v>87</v>
      </c>
      <c r="CJ31" s="32" t="s">
        <v>309</v>
      </c>
      <c r="CK31" s="32" t="s">
        <v>309</v>
      </c>
      <c r="CL31" s="32" t="s">
        <v>309</v>
      </c>
      <c r="CN31" s="32" t="s">
        <v>41</v>
      </c>
      <c r="CO31" s="32" t="s">
        <v>41</v>
      </c>
      <c r="CP31" s="32"/>
      <c r="CQ31" s="32"/>
      <c r="CR31" s="32"/>
      <c r="CS31" s="32" t="s">
        <v>684</v>
      </c>
      <c r="CT31" s="32">
        <v>3</v>
      </c>
      <c r="CU31" s="30" t="s">
        <v>87</v>
      </c>
      <c r="CV31" s="33" t="s">
        <v>685</v>
      </c>
      <c r="CW31" s="33" t="s">
        <v>686</v>
      </c>
      <c r="CX31" s="32" t="s">
        <v>41</v>
      </c>
      <c r="CY31" s="32" t="s">
        <v>41</v>
      </c>
      <c r="CZ31" s="32"/>
      <c r="DA31" s="32"/>
      <c r="DB31" s="32"/>
      <c r="DC31" s="32" t="s">
        <v>684</v>
      </c>
      <c r="DD31" s="32">
        <v>3</v>
      </c>
      <c r="DE31" s="30" t="s">
        <v>87</v>
      </c>
      <c r="DF31" s="33" t="s">
        <v>685</v>
      </c>
      <c r="DG31" s="48" t="s">
        <v>687</v>
      </c>
    </row>
    <row r="32" spans="1:121" s="36" customFormat="1" ht="80.7" customHeight="1" x14ac:dyDescent="0.3">
      <c r="A32" s="30">
        <v>27</v>
      </c>
      <c r="B32" s="31">
        <v>44223</v>
      </c>
      <c r="C32" s="30" t="s">
        <v>83</v>
      </c>
      <c r="D32" s="30"/>
      <c r="E32" s="30"/>
      <c r="F32" s="30" t="s">
        <v>688</v>
      </c>
      <c r="G32" s="30" t="s">
        <v>642</v>
      </c>
      <c r="H32" s="30" t="s">
        <v>689</v>
      </c>
      <c r="I32" s="30"/>
      <c r="J32" s="30"/>
      <c r="K32" s="30"/>
      <c r="L32" s="30" t="s">
        <v>690</v>
      </c>
      <c r="M32" s="30" t="s">
        <v>690</v>
      </c>
      <c r="N32" s="30" t="s">
        <v>175</v>
      </c>
      <c r="O32" s="30" t="s">
        <v>6</v>
      </c>
      <c r="P32" s="30" t="s">
        <v>595</v>
      </c>
      <c r="Q32" s="30" t="s">
        <v>466</v>
      </c>
      <c r="R32" s="30" t="s">
        <v>319</v>
      </c>
      <c r="S32" s="30" t="s">
        <v>319</v>
      </c>
      <c r="T32" s="30" t="s">
        <v>41</v>
      </c>
      <c r="U32" s="30"/>
      <c r="V32" s="30"/>
      <c r="W32" s="30"/>
      <c r="X32" s="30" t="s">
        <v>41</v>
      </c>
      <c r="Y32" s="30"/>
      <c r="Z32" s="30" t="s">
        <v>41</v>
      </c>
      <c r="AA32" s="30" t="s">
        <v>41</v>
      </c>
      <c r="AB32" s="30" t="s">
        <v>41</v>
      </c>
      <c r="AC32" s="30"/>
      <c r="AD32" s="30"/>
      <c r="AE32" s="30"/>
      <c r="AF32" s="30"/>
      <c r="AG32" s="30"/>
      <c r="AH32" s="30"/>
      <c r="AI32" s="30"/>
      <c r="AJ32" s="32" t="s">
        <v>309</v>
      </c>
      <c r="AK32" s="32" t="s">
        <v>309</v>
      </c>
      <c r="AL32" s="32"/>
      <c r="AM32" s="32" t="s">
        <v>309</v>
      </c>
      <c r="AN32" s="32" t="s">
        <v>691</v>
      </c>
      <c r="AO32" s="32" t="s">
        <v>692</v>
      </c>
      <c r="AP32" s="32" t="s">
        <v>693</v>
      </c>
      <c r="AQ32" s="32"/>
      <c r="AR32" s="32" t="s">
        <v>694</v>
      </c>
      <c r="AS32" s="32"/>
      <c r="AT32" s="32" t="s">
        <v>695</v>
      </c>
      <c r="AU32" s="32"/>
      <c r="AV32" s="30" t="s">
        <v>688</v>
      </c>
      <c r="AW32" s="30" t="s">
        <v>319</v>
      </c>
      <c r="AX32" s="33" t="s">
        <v>675</v>
      </c>
      <c r="AY32" s="33"/>
      <c r="AZ32" s="33"/>
      <c r="BA32" s="33">
        <v>11</v>
      </c>
      <c r="BB32" s="33" t="s">
        <v>41</v>
      </c>
      <c r="BC32" s="33" t="s">
        <v>41</v>
      </c>
      <c r="BD32" s="33" t="s">
        <v>41</v>
      </c>
      <c r="BE32" s="33" t="s">
        <v>41</v>
      </c>
      <c r="BF32" s="33" t="s">
        <v>41</v>
      </c>
      <c r="BG32" s="33" t="s">
        <v>41</v>
      </c>
      <c r="BH32" s="33" t="s">
        <v>41</v>
      </c>
      <c r="BI32" s="33" t="s">
        <v>41</v>
      </c>
      <c r="BJ32" s="33" t="s">
        <v>41</v>
      </c>
      <c r="BK32" s="33" t="s">
        <v>41</v>
      </c>
      <c r="BL32" s="33" t="s">
        <v>319</v>
      </c>
      <c r="BM32" s="33" t="s">
        <v>319</v>
      </c>
      <c r="BN32" s="33" t="s">
        <v>319</v>
      </c>
      <c r="BO32" s="33" t="s">
        <v>696</v>
      </c>
      <c r="BP32" s="33" t="s">
        <v>319</v>
      </c>
      <c r="BQ32" s="33" t="s">
        <v>309</v>
      </c>
      <c r="BR32" s="33" t="s">
        <v>309</v>
      </c>
      <c r="BS32" s="33" t="s">
        <v>309</v>
      </c>
      <c r="BT32" s="33"/>
      <c r="BU32" s="33"/>
      <c r="BV32" s="33"/>
      <c r="BW32" s="35" t="s">
        <v>697</v>
      </c>
      <c r="BX32" s="35"/>
      <c r="BY32" s="32" t="s">
        <v>319</v>
      </c>
      <c r="BZ32" s="32" t="s">
        <v>319</v>
      </c>
      <c r="CA32" s="32" t="s">
        <v>319</v>
      </c>
      <c r="CB32" s="32" t="s">
        <v>319</v>
      </c>
      <c r="CC32" s="32" t="s">
        <v>319</v>
      </c>
      <c r="CD32" s="32" t="s">
        <v>319</v>
      </c>
      <c r="CE32" s="32" t="s">
        <v>319</v>
      </c>
      <c r="CF32" s="32" t="s">
        <v>319</v>
      </c>
      <c r="CG32" s="32" t="s">
        <v>319</v>
      </c>
      <c r="CH32" s="32"/>
      <c r="CI32" s="32" t="s">
        <v>319</v>
      </c>
      <c r="CJ32" s="32" t="s">
        <v>319</v>
      </c>
      <c r="CK32" s="32" t="s">
        <v>319</v>
      </c>
      <c r="CL32" s="32" t="s">
        <v>319</v>
      </c>
    </row>
    <row r="33" spans="1:111" s="36" customFormat="1" ht="62.7" customHeight="1" x14ac:dyDescent="0.25">
      <c r="A33" s="30">
        <v>28</v>
      </c>
      <c r="B33" s="31">
        <v>44070</v>
      </c>
      <c r="C33" s="30" t="s">
        <v>40</v>
      </c>
      <c r="D33" s="30"/>
      <c r="E33" s="30"/>
      <c r="F33" s="30" t="s">
        <v>698</v>
      </c>
      <c r="G33" s="30" t="s">
        <v>642</v>
      </c>
      <c r="H33" s="30"/>
      <c r="I33" s="30"/>
      <c r="J33" s="30"/>
      <c r="K33" s="30"/>
      <c r="L33" s="30"/>
      <c r="M33" s="30" t="s">
        <v>699</v>
      </c>
      <c r="N33" s="30" t="s">
        <v>175</v>
      </c>
      <c r="O33" s="30" t="s">
        <v>6</v>
      </c>
      <c r="P33" s="30"/>
      <c r="Q33" s="30"/>
      <c r="R33" s="30" t="s">
        <v>700</v>
      </c>
      <c r="S33" s="30" t="s">
        <v>309</v>
      </c>
      <c r="T33" s="30" t="s">
        <v>41</v>
      </c>
      <c r="U33" s="30" t="s">
        <v>41</v>
      </c>
      <c r="V33" s="30" t="s">
        <v>41</v>
      </c>
      <c r="W33" s="30"/>
      <c r="X33" s="30" t="s">
        <v>41</v>
      </c>
      <c r="Y33" s="30"/>
      <c r="Z33" s="30" t="s">
        <v>41</v>
      </c>
      <c r="AA33" s="30" t="s">
        <v>41</v>
      </c>
      <c r="AB33" s="30" t="s">
        <v>41</v>
      </c>
      <c r="AC33" s="30"/>
      <c r="AD33" s="30"/>
      <c r="AE33" s="30"/>
      <c r="AF33" s="30"/>
      <c r="AG33" s="30"/>
      <c r="AH33" s="30"/>
      <c r="AI33" s="30"/>
      <c r="AJ33" s="32" t="s">
        <v>309</v>
      </c>
      <c r="AK33" s="32" t="s">
        <v>309</v>
      </c>
      <c r="AL33" s="32"/>
      <c r="AM33" s="32" t="s">
        <v>309</v>
      </c>
      <c r="AN33" s="32" t="s">
        <v>701</v>
      </c>
      <c r="AO33" s="32" t="s">
        <v>702</v>
      </c>
      <c r="AP33" s="32" t="s">
        <v>703</v>
      </c>
      <c r="AQ33" s="32"/>
      <c r="AR33" s="32" t="s">
        <v>704</v>
      </c>
      <c r="AS33" s="32"/>
      <c r="AT33" s="32" t="s">
        <v>705</v>
      </c>
      <c r="AU33" s="32"/>
      <c r="AV33" s="30" t="s">
        <v>706</v>
      </c>
      <c r="AW33" s="30" t="s">
        <v>319</v>
      </c>
      <c r="AX33" s="33" t="s">
        <v>571</v>
      </c>
      <c r="AY33" s="33"/>
      <c r="AZ33" s="33"/>
      <c r="BA33" s="33">
        <v>33</v>
      </c>
      <c r="BB33" s="33" t="s">
        <v>41</v>
      </c>
      <c r="BC33" s="33" t="s">
        <v>41</v>
      </c>
      <c r="BD33" s="33" t="s">
        <v>41</v>
      </c>
      <c r="BE33" s="33" t="s">
        <v>41</v>
      </c>
      <c r="BF33" s="33" t="s">
        <v>41</v>
      </c>
      <c r="BG33" s="33" t="s">
        <v>41</v>
      </c>
      <c r="BH33" s="33" t="s">
        <v>41</v>
      </c>
      <c r="BI33" s="33" t="s">
        <v>41</v>
      </c>
      <c r="BJ33" s="33" t="s">
        <v>41</v>
      </c>
      <c r="BK33" s="33" t="s">
        <v>41</v>
      </c>
      <c r="BL33" s="33" t="s">
        <v>319</v>
      </c>
      <c r="BM33" s="33" t="s">
        <v>319</v>
      </c>
      <c r="BN33" s="33" t="s">
        <v>319</v>
      </c>
      <c r="BO33" s="33" t="s">
        <v>319</v>
      </c>
      <c r="BP33" s="33" t="s">
        <v>319</v>
      </c>
      <c r="BQ33" s="33" t="s">
        <v>319</v>
      </c>
      <c r="BR33" s="33" t="s">
        <v>309</v>
      </c>
      <c r="BS33" s="33" t="s">
        <v>309</v>
      </c>
      <c r="BT33" s="33"/>
      <c r="BU33" s="33"/>
      <c r="BV33" s="33"/>
      <c r="BW33" s="35"/>
      <c r="BX33" s="35"/>
      <c r="BY33" s="32" t="s">
        <v>309</v>
      </c>
      <c r="BZ33" s="32" t="s">
        <v>309</v>
      </c>
      <c r="CA33" s="32" t="s">
        <v>309</v>
      </c>
      <c r="CB33" s="32" t="s">
        <v>309</v>
      </c>
      <c r="CC33" s="32" t="s">
        <v>309</v>
      </c>
      <c r="CD33" s="32" t="s">
        <v>309</v>
      </c>
      <c r="CE33" s="32" t="s">
        <v>309</v>
      </c>
      <c r="CF33" s="32" t="s">
        <v>319</v>
      </c>
      <c r="CG33" s="32" t="s">
        <v>309</v>
      </c>
      <c r="CH33" s="32" t="s">
        <v>319</v>
      </c>
      <c r="CI33" s="32" t="s">
        <v>698</v>
      </c>
      <c r="CJ33" s="32" t="s">
        <v>309</v>
      </c>
      <c r="CK33" s="32" t="s">
        <v>309</v>
      </c>
      <c r="CL33" s="32" t="s">
        <v>309</v>
      </c>
      <c r="CN33" s="32"/>
      <c r="CO33" s="32"/>
      <c r="CP33" s="32"/>
      <c r="CQ33" s="32" t="s">
        <v>41</v>
      </c>
      <c r="CR33" s="32"/>
      <c r="CS33" s="32" t="s">
        <v>684</v>
      </c>
      <c r="CT33" s="32">
        <v>1</v>
      </c>
      <c r="CU33" s="30" t="s">
        <v>40</v>
      </c>
      <c r="CV33" s="33" t="s">
        <v>40</v>
      </c>
      <c r="CW33" s="33" t="s">
        <v>707</v>
      </c>
      <c r="CX33" s="32"/>
      <c r="CY33" s="32"/>
      <c r="CZ33" s="32"/>
      <c r="DA33" s="32" t="s">
        <v>41</v>
      </c>
      <c r="DB33" s="46" t="s">
        <v>708</v>
      </c>
      <c r="DC33" s="32" t="s">
        <v>684</v>
      </c>
      <c r="DD33" s="32">
        <v>1</v>
      </c>
      <c r="DE33" s="30" t="s">
        <v>40</v>
      </c>
      <c r="DF33" s="33" t="s">
        <v>40</v>
      </c>
      <c r="DG33" s="33" t="s">
        <v>709</v>
      </c>
    </row>
    <row r="34" spans="1:111" s="36" customFormat="1" ht="62.7" customHeight="1" x14ac:dyDescent="0.3">
      <c r="A34" s="30">
        <v>29</v>
      </c>
      <c r="B34" s="31">
        <v>44070</v>
      </c>
      <c r="C34" s="30" t="s">
        <v>61</v>
      </c>
      <c r="D34" s="30"/>
      <c r="E34" s="30"/>
      <c r="F34" s="30"/>
      <c r="G34" s="30" t="s">
        <v>642</v>
      </c>
      <c r="H34" s="30"/>
      <c r="I34" s="30"/>
      <c r="J34" s="30"/>
      <c r="K34" s="30"/>
      <c r="L34" s="30"/>
      <c r="M34" s="30"/>
      <c r="N34" s="30" t="s">
        <v>175</v>
      </c>
      <c r="O34" s="30" t="s">
        <v>6</v>
      </c>
      <c r="P34" s="30"/>
      <c r="Q34" s="30"/>
      <c r="R34" s="49" t="s">
        <v>710</v>
      </c>
      <c r="S34" s="30" t="s">
        <v>309</v>
      </c>
      <c r="T34" s="30" t="s">
        <v>41</v>
      </c>
      <c r="U34" s="30"/>
      <c r="V34" s="30"/>
      <c r="W34" s="30"/>
      <c r="X34" s="30"/>
      <c r="Y34" s="30"/>
      <c r="Z34" s="30"/>
      <c r="AA34" s="30" t="s">
        <v>41</v>
      </c>
      <c r="AB34" s="30" t="s">
        <v>41</v>
      </c>
      <c r="AC34" s="30"/>
      <c r="AD34" s="30"/>
      <c r="AE34" s="30"/>
      <c r="AF34" s="30"/>
      <c r="AG34" s="30"/>
      <c r="AH34" s="30"/>
      <c r="AI34" s="30"/>
      <c r="AJ34" s="32" t="s">
        <v>309</v>
      </c>
      <c r="AK34" s="32" t="s">
        <v>309</v>
      </c>
      <c r="AL34" s="32"/>
      <c r="AM34" s="32" t="s">
        <v>319</v>
      </c>
      <c r="AN34" s="32" t="s">
        <v>701</v>
      </c>
      <c r="AO34" s="32" t="s">
        <v>711</v>
      </c>
      <c r="AP34" s="32" t="s">
        <v>712</v>
      </c>
      <c r="AQ34" s="32"/>
      <c r="AR34" s="32" t="s">
        <v>713</v>
      </c>
      <c r="AS34" s="32"/>
      <c r="AT34" s="32" t="s">
        <v>714</v>
      </c>
      <c r="AU34" s="32"/>
      <c r="AV34" s="30" t="s">
        <v>61</v>
      </c>
      <c r="AW34" s="30" t="s">
        <v>319</v>
      </c>
      <c r="AX34" s="33" t="s">
        <v>571</v>
      </c>
      <c r="AY34" s="33"/>
      <c r="AZ34" s="33"/>
      <c r="BA34" s="33">
        <v>15</v>
      </c>
      <c r="BB34" s="33" t="s">
        <v>41</v>
      </c>
      <c r="BC34" s="33" t="s">
        <v>41</v>
      </c>
      <c r="BD34" s="33" t="s">
        <v>41</v>
      </c>
      <c r="BE34" s="33" t="s">
        <v>41</v>
      </c>
      <c r="BF34" s="33" t="s">
        <v>41</v>
      </c>
      <c r="BG34" s="33" t="s">
        <v>41</v>
      </c>
      <c r="BH34" s="33" t="s">
        <v>41</v>
      </c>
      <c r="BI34" s="33" t="s">
        <v>41</v>
      </c>
      <c r="BJ34" s="33" t="s">
        <v>41</v>
      </c>
      <c r="BK34" s="33" t="s">
        <v>41</v>
      </c>
      <c r="BL34" s="33" t="s">
        <v>621</v>
      </c>
      <c r="BM34" s="33" t="s">
        <v>319</v>
      </c>
      <c r="BN34" s="33" t="s">
        <v>715</v>
      </c>
      <c r="BO34" s="33" t="s">
        <v>319</v>
      </c>
      <c r="BP34" s="33" t="s">
        <v>319</v>
      </c>
      <c r="BQ34" s="33" t="s">
        <v>319</v>
      </c>
      <c r="BR34" s="33" t="s">
        <v>309</v>
      </c>
      <c r="BS34" s="33" t="s">
        <v>309</v>
      </c>
      <c r="BT34" s="33"/>
      <c r="BU34" s="33"/>
      <c r="BV34" s="33"/>
      <c r="BW34" s="35"/>
      <c r="BX34" s="35"/>
      <c r="BY34" s="32" t="s">
        <v>309</v>
      </c>
      <c r="BZ34" s="32" t="s">
        <v>309</v>
      </c>
      <c r="CA34" s="32" t="s">
        <v>309</v>
      </c>
      <c r="CB34" s="32" t="s">
        <v>309</v>
      </c>
      <c r="CC34" s="32" t="s">
        <v>309</v>
      </c>
      <c r="CD34" s="32" t="s">
        <v>309</v>
      </c>
      <c r="CE34" s="32" t="s">
        <v>309</v>
      </c>
      <c r="CF34" s="32" t="s">
        <v>319</v>
      </c>
      <c r="CG34" s="32" t="s">
        <v>309</v>
      </c>
      <c r="CH34" s="32" t="s">
        <v>319</v>
      </c>
      <c r="CI34" s="32" t="s">
        <v>61</v>
      </c>
      <c r="CJ34" s="32" t="s">
        <v>309</v>
      </c>
      <c r="CK34" s="32" t="s">
        <v>319</v>
      </c>
      <c r="CL34" s="32" t="s">
        <v>319</v>
      </c>
      <c r="CM34" s="36" t="s">
        <v>716</v>
      </c>
    </row>
    <row r="35" spans="1:111" s="36" customFormat="1" ht="62.7" customHeight="1" thickBot="1" x14ac:dyDescent="0.35">
      <c r="A35" s="30">
        <v>30</v>
      </c>
      <c r="B35" s="31">
        <v>44070</v>
      </c>
      <c r="C35" s="30" t="s">
        <v>65</v>
      </c>
      <c r="D35" s="30"/>
      <c r="E35" s="30"/>
      <c r="F35" s="30"/>
      <c r="G35" s="30" t="s">
        <v>642</v>
      </c>
      <c r="H35" s="30"/>
      <c r="I35" s="30"/>
      <c r="J35" s="30"/>
      <c r="K35" s="30"/>
      <c r="L35" s="30"/>
      <c r="M35" s="30"/>
      <c r="N35" s="30" t="s">
        <v>175</v>
      </c>
      <c r="O35" s="30" t="s">
        <v>6</v>
      </c>
      <c r="P35" s="30"/>
      <c r="Q35" s="30"/>
      <c r="R35" s="30" t="s">
        <v>717</v>
      </c>
      <c r="S35" s="30" t="s">
        <v>309</v>
      </c>
      <c r="T35" s="30" t="s">
        <v>41</v>
      </c>
      <c r="U35" s="30"/>
      <c r="V35" s="30"/>
      <c r="W35" s="30"/>
      <c r="X35" s="30"/>
      <c r="Y35" s="30"/>
      <c r="Z35" s="30"/>
      <c r="AA35" s="30" t="s">
        <v>41</v>
      </c>
      <c r="AB35" s="30" t="s">
        <v>41</v>
      </c>
      <c r="AC35" s="30"/>
      <c r="AD35" s="30"/>
      <c r="AE35" s="30"/>
      <c r="AF35" s="30"/>
      <c r="AG35" s="30"/>
      <c r="AH35" s="30"/>
      <c r="AI35" s="30"/>
      <c r="AJ35" s="32" t="s">
        <v>309</v>
      </c>
      <c r="AK35" s="32" t="s">
        <v>309</v>
      </c>
      <c r="AL35" s="32"/>
      <c r="AM35" s="32" t="s">
        <v>319</v>
      </c>
      <c r="AN35" s="32" t="s">
        <v>319</v>
      </c>
      <c r="AO35" s="32" t="s">
        <v>64</v>
      </c>
      <c r="AP35" s="32" t="s">
        <v>718</v>
      </c>
      <c r="AQ35" s="32"/>
      <c r="AR35" s="32" t="s">
        <v>719</v>
      </c>
      <c r="AS35" s="32"/>
      <c r="AT35" s="32" t="s">
        <v>720</v>
      </c>
      <c r="AU35" s="32"/>
      <c r="AV35" s="30" t="s">
        <v>721</v>
      </c>
      <c r="AW35" s="30" t="s">
        <v>319</v>
      </c>
      <c r="AX35" s="33" t="s">
        <v>571</v>
      </c>
      <c r="AY35" s="33"/>
      <c r="AZ35" s="33"/>
      <c r="BA35" s="33">
        <v>15</v>
      </c>
      <c r="BB35" s="33" t="s">
        <v>41</v>
      </c>
      <c r="BC35" s="33" t="s">
        <v>41</v>
      </c>
      <c r="BD35" s="33" t="s">
        <v>41</v>
      </c>
      <c r="BE35" s="33" t="s">
        <v>41</v>
      </c>
      <c r="BF35" s="33" t="s">
        <v>41</v>
      </c>
      <c r="BG35" s="33" t="s">
        <v>41</v>
      </c>
      <c r="BH35" s="33" t="s">
        <v>41</v>
      </c>
      <c r="BI35" s="33" t="s">
        <v>41</v>
      </c>
      <c r="BJ35" s="33" t="s">
        <v>41</v>
      </c>
      <c r="BK35" s="33" t="s">
        <v>41</v>
      </c>
      <c r="BL35" s="33" t="s">
        <v>621</v>
      </c>
      <c r="BM35" s="33" t="s">
        <v>319</v>
      </c>
      <c r="BN35" s="33" t="s">
        <v>715</v>
      </c>
      <c r="BO35" s="33" t="s">
        <v>319</v>
      </c>
      <c r="BP35" s="33" t="s">
        <v>319</v>
      </c>
      <c r="BQ35" s="33" t="s">
        <v>319</v>
      </c>
      <c r="BR35" s="33" t="s">
        <v>309</v>
      </c>
      <c r="BS35" s="33" t="s">
        <v>309</v>
      </c>
      <c r="BT35" s="33"/>
      <c r="BU35" s="33"/>
      <c r="BV35" s="33"/>
      <c r="BW35" s="35"/>
      <c r="BX35" s="35"/>
      <c r="BY35" s="32" t="s">
        <v>309</v>
      </c>
      <c r="BZ35" s="32" t="s">
        <v>309</v>
      </c>
      <c r="CA35" s="32" t="s">
        <v>309</v>
      </c>
      <c r="CB35" s="32" t="s">
        <v>309</v>
      </c>
      <c r="CC35" s="32" t="s">
        <v>309</v>
      </c>
      <c r="CD35" s="32" t="s">
        <v>309</v>
      </c>
      <c r="CE35" s="32" t="s">
        <v>309</v>
      </c>
      <c r="CF35" s="32" t="s">
        <v>319</v>
      </c>
      <c r="CG35" s="32" t="s">
        <v>309</v>
      </c>
      <c r="CH35" s="32" t="s">
        <v>319</v>
      </c>
      <c r="CI35" s="32" t="s">
        <v>721</v>
      </c>
      <c r="CJ35" s="32" t="s">
        <v>309</v>
      </c>
      <c r="CK35" s="32" t="s">
        <v>319</v>
      </c>
      <c r="CL35" s="32" t="s">
        <v>319</v>
      </c>
      <c r="CM35" s="36" t="s">
        <v>716</v>
      </c>
    </row>
    <row r="36" spans="1:111" s="36" customFormat="1" ht="62.7" customHeight="1" thickBot="1" x14ac:dyDescent="0.35">
      <c r="A36" s="30">
        <v>31</v>
      </c>
      <c r="B36" s="31">
        <v>44223</v>
      </c>
      <c r="C36" s="30" t="s">
        <v>54</v>
      </c>
      <c r="D36" s="30"/>
      <c r="E36" s="30"/>
      <c r="F36" s="30"/>
      <c r="G36" s="30" t="s">
        <v>642</v>
      </c>
      <c r="H36" s="30" t="s">
        <v>722</v>
      </c>
      <c r="I36" s="30"/>
      <c r="J36" s="30"/>
      <c r="K36" s="30"/>
      <c r="L36" s="30"/>
      <c r="M36" s="30" t="s">
        <v>723</v>
      </c>
      <c r="N36" s="30" t="s">
        <v>175</v>
      </c>
      <c r="O36" s="30" t="s">
        <v>6</v>
      </c>
      <c r="P36" s="30" t="s">
        <v>467</v>
      </c>
      <c r="Q36" s="30" t="s">
        <v>466</v>
      </c>
      <c r="R36" s="30" t="s">
        <v>724</v>
      </c>
      <c r="S36" s="30" t="s">
        <v>309</v>
      </c>
      <c r="T36" s="30" t="s">
        <v>41</v>
      </c>
      <c r="U36" s="30"/>
      <c r="V36" s="30"/>
      <c r="W36" s="30"/>
      <c r="X36" s="30"/>
      <c r="Y36" s="30"/>
      <c r="Z36" s="30"/>
      <c r="AA36" s="30" t="s">
        <v>41</v>
      </c>
      <c r="AB36" s="30" t="s">
        <v>41</v>
      </c>
      <c r="AC36" s="30"/>
      <c r="AD36" s="30"/>
      <c r="AE36" s="30"/>
      <c r="AF36" s="30"/>
      <c r="AG36" s="30"/>
      <c r="AH36" s="30"/>
      <c r="AI36" s="30"/>
      <c r="AJ36" s="32" t="s">
        <v>309</v>
      </c>
      <c r="AK36" s="32" t="s">
        <v>309</v>
      </c>
      <c r="AL36" s="32"/>
      <c r="AM36" s="32" t="s">
        <v>319</v>
      </c>
      <c r="AN36" s="32" t="s">
        <v>725</v>
      </c>
      <c r="AO36" s="32" t="s">
        <v>726</v>
      </c>
      <c r="AP36" s="32" t="s">
        <v>727</v>
      </c>
      <c r="AQ36" s="32"/>
      <c r="AR36" s="32" t="s">
        <v>719</v>
      </c>
      <c r="AS36" s="32"/>
      <c r="AT36" s="32" t="s">
        <v>728</v>
      </c>
      <c r="AU36" s="32"/>
      <c r="AV36" s="30" t="s">
        <v>54</v>
      </c>
      <c r="AW36" s="30" t="s">
        <v>319</v>
      </c>
      <c r="AX36" s="33" t="s">
        <v>571</v>
      </c>
      <c r="AY36" s="33"/>
      <c r="AZ36" s="33"/>
      <c r="BA36" s="33">
        <v>15</v>
      </c>
      <c r="BB36" s="33" t="s">
        <v>41</v>
      </c>
      <c r="BC36" s="33" t="s">
        <v>41</v>
      </c>
      <c r="BD36" s="33" t="s">
        <v>41</v>
      </c>
      <c r="BE36" s="33" t="s">
        <v>41</v>
      </c>
      <c r="BF36" s="33" t="s">
        <v>41</v>
      </c>
      <c r="BG36" s="33" t="s">
        <v>41</v>
      </c>
      <c r="BH36" s="33" t="s">
        <v>41</v>
      </c>
      <c r="BI36" s="33" t="s">
        <v>41</v>
      </c>
      <c r="BJ36" s="33" t="s">
        <v>41</v>
      </c>
      <c r="BK36" s="33" t="s">
        <v>41</v>
      </c>
      <c r="BL36" s="33" t="s">
        <v>621</v>
      </c>
      <c r="BM36" s="33" t="s">
        <v>319</v>
      </c>
      <c r="BN36" s="33" t="s">
        <v>715</v>
      </c>
      <c r="BO36" s="33" t="s">
        <v>319</v>
      </c>
      <c r="BP36" s="33" t="s">
        <v>319</v>
      </c>
      <c r="BQ36" s="33" t="s">
        <v>319</v>
      </c>
      <c r="BR36" s="33" t="s">
        <v>309</v>
      </c>
      <c r="BS36" s="30" t="s">
        <v>309</v>
      </c>
      <c r="BT36" s="33"/>
      <c r="BU36" s="33"/>
      <c r="BV36" s="33"/>
      <c r="BW36" s="35"/>
      <c r="BX36" s="35"/>
      <c r="BY36" s="32" t="s">
        <v>309</v>
      </c>
      <c r="BZ36" s="32" t="s">
        <v>309</v>
      </c>
      <c r="CA36" s="32" t="s">
        <v>309</v>
      </c>
      <c r="CB36" s="32" t="s">
        <v>309</v>
      </c>
      <c r="CC36" s="32" t="s">
        <v>309</v>
      </c>
      <c r="CD36" s="32" t="s">
        <v>309</v>
      </c>
      <c r="CE36" s="32" t="s">
        <v>309</v>
      </c>
      <c r="CF36" s="32" t="s">
        <v>319</v>
      </c>
      <c r="CG36" s="32" t="s">
        <v>309</v>
      </c>
      <c r="CH36" s="32" t="s">
        <v>319</v>
      </c>
      <c r="CI36" s="32" t="s">
        <v>54</v>
      </c>
      <c r="CJ36" s="32" t="s">
        <v>309</v>
      </c>
      <c r="CK36" s="32" t="s">
        <v>309</v>
      </c>
      <c r="CL36" s="32" t="s">
        <v>309</v>
      </c>
      <c r="CN36" s="32"/>
      <c r="CO36" s="32"/>
      <c r="CP36" s="32"/>
      <c r="CQ36" s="32" t="s">
        <v>41</v>
      </c>
      <c r="CR36" s="32"/>
      <c r="CS36" s="32" t="s">
        <v>684</v>
      </c>
      <c r="CT36" s="32">
        <v>2</v>
      </c>
      <c r="CU36" s="30" t="s">
        <v>54</v>
      </c>
      <c r="CV36" s="33" t="s">
        <v>729</v>
      </c>
      <c r="CW36" s="33" t="s">
        <v>730</v>
      </c>
      <c r="CX36" s="32"/>
      <c r="CY36" s="32"/>
      <c r="CZ36" s="32" t="s">
        <v>41</v>
      </c>
      <c r="DB36" s="50" t="s">
        <v>731</v>
      </c>
      <c r="DC36" s="32" t="s">
        <v>684</v>
      </c>
      <c r="DD36" s="32">
        <v>2</v>
      </c>
      <c r="DE36" s="30" t="s">
        <v>54</v>
      </c>
      <c r="DF36" s="33" t="s">
        <v>729</v>
      </c>
      <c r="DG36" s="33" t="s">
        <v>732</v>
      </c>
    </row>
    <row r="37" spans="1:111" s="36" customFormat="1" ht="62.7" customHeight="1" x14ac:dyDescent="0.3">
      <c r="A37" s="30" t="s">
        <v>733</v>
      </c>
      <c r="B37" s="31">
        <v>44256</v>
      </c>
      <c r="C37" s="30" t="s">
        <v>220</v>
      </c>
      <c r="D37" s="30"/>
      <c r="E37" s="30"/>
      <c r="F37" s="30" t="s">
        <v>734</v>
      </c>
      <c r="G37" s="30" t="s">
        <v>642</v>
      </c>
      <c r="H37" s="30" t="s">
        <v>222</v>
      </c>
      <c r="I37" s="30"/>
      <c r="J37" s="30"/>
      <c r="K37" s="30"/>
      <c r="L37" s="30" t="s">
        <v>735</v>
      </c>
      <c r="M37" s="30" t="s">
        <v>736</v>
      </c>
      <c r="N37" s="30" t="s">
        <v>175</v>
      </c>
      <c r="O37" s="30" t="s">
        <v>646</v>
      </c>
      <c r="P37" s="30" t="s">
        <v>595</v>
      </c>
      <c r="Q37" s="30" t="s">
        <v>466</v>
      </c>
      <c r="R37" s="30" t="s">
        <v>737</v>
      </c>
      <c r="S37" s="30" t="s">
        <v>738</v>
      </c>
      <c r="T37" s="30" t="s">
        <v>41</v>
      </c>
      <c r="U37" s="30"/>
      <c r="V37" s="30" t="s">
        <v>41</v>
      </c>
      <c r="W37" s="30"/>
      <c r="X37" s="30" t="s">
        <v>41</v>
      </c>
      <c r="Y37" s="30"/>
      <c r="Z37" s="30" t="s">
        <v>41</v>
      </c>
      <c r="AA37" s="30" t="s">
        <v>41</v>
      </c>
      <c r="AB37" s="30" t="s">
        <v>41</v>
      </c>
      <c r="AC37" s="30"/>
      <c r="AD37" s="30"/>
      <c r="AE37" s="30"/>
      <c r="AF37" s="30"/>
      <c r="AG37" s="30"/>
      <c r="AH37" s="30"/>
      <c r="AI37" s="30"/>
      <c r="AJ37" s="32" t="s">
        <v>309</v>
      </c>
      <c r="AK37" s="32" t="s">
        <v>309</v>
      </c>
      <c r="AL37" s="32"/>
      <c r="AM37" s="32" t="s">
        <v>309</v>
      </c>
      <c r="AN37" s="32" t="s">
        <v>309</v>
      </c>
      <c r="AO37" s="32" t="s">
        <v>739</v>
      </c>
      <c r="AP37" s="32" t="s">
        <v>740</v>
      </c>
      <c r="AQ37" s="32"/>
      <c r="AR37" s="32" t="s">
        <v>741</v>
      </c>
      <c r="AS37" s="32"/>
      <c r="AT37" s="32" t="s">
        <v>742</v>
      </c>
      <c r="AU37" s="32"/>
      <c r="AV37" s="30" t="s">
        <v>734</v>
      </c>
      <c r="AW37" s="30" t="s">
        <v>309</v>
      </c>
      <c r="AX37" s="33" t="s">
        <v>743</v>
      </c>
      <c r="AY37" s="33"/>
      <c r="AZ37" s="33"/>
      <c r="BA37" s="34" t="s">
        <v>744</v>
      </c>
      <c r="BB37" s="33" t="s">
        <v>41</v>
      </c>
      <c r="BC37" s="33" t="s">
        <v>41</v>
      </c>
      <c r="BD37" s="33" t="s">
        <v>41</v>
      </c>
      <c r="BE37" s="33" t="s">
        <v>41</v>
      </c>
      <c r="BF37" s="33" t="s">
        <v>41</v>
      </c>
      <c r="BG37" s="33" t="s">
        <v>41</v>
      </c>
      <c r="BH37" s="33" t="s">
        <v>41</v>
      </c>
      <c r="BI37" s="33" t="s">
        <v>41</v>
      </c>
      <c r="BJ37" s="33" t="s">
        <v>41</v>
      </c>
      <c r="BK37" s="33" t="s">
        <v>41</v>
      </c>
      <c r="BL37" s="33" t="s">
        <v>621</v>
      </c>
      <c r="BM37" s="33" t="s">
        <v>745</v>
      </c>
      <c r="BN37" s="33" t="s">
        <v>319</v>
      </c>
      <c r="BO37" s="33" t="s">
        <v>319</v>
      </c>
      <c r="BP37" s="33" t="s">
        <v>746</v>
      </c>
      <c r="BQ37" s="33" t="s">
        <v>309</v>
      </c>
      <c r="BR37" s="33" t="s">
        <v>309</v>
      </c>
      <c r="BS37" s="33" t="s">
        <v>319</v>
      </c>
      <c r="BT37" s="33"/>
      <c r="BU37" s="33"/>
      <c r="BV37" s="33"/>
      <c r="BW37" s="35"/>
      <c r="BX37" s="35"/>
      <c r="BY37" s="32" t="s">
        <v>309</v>
      </c>
      <c r="BZ37" s="32" t="s">
        <v>309</v>
      </c>
      <c r="CA37" s="32" t="s">
        <v>309</v>
      </c>
      <c r="CB37" s="32" t="s">
        <v>309</v>
      </c>
      <c r="CC37" s="32" t="s">
        <v>319</v>
      </c>
      <c r="CD37" s="32" t="s">
        <v>319</v>
      </c>
      <c r="CE37" s="32" t="s">
        <v>309</v>
      </c>
      <c r="CF37" s="32" t="s">
        <v>319</v>
      </c>
      <c r="CG37" s="32" t="s">
        <v>319</v>
      </c>
      <c r="CH37" s="32" t="s">
        <v>309</v>
      </c>
      <c r="CI37" s="32" t="s">
        <v>734</v>
      </c>
      <c r="CJ37" s="32" t="s">
        <v>309</v>
      </c>
      <c r="CK37" s="32" t="s">
        <v>621</v>
      </c>
      <c r="CL37" s="32" t="s">
        <v>621</v>
      </c>
      <c r="CM37" s="36" t="s">
        <v>747</v>
      </c>
    </row>
    <row r="38" spans="1:111" s="36" customFormat="1" ht="62.7" customHeight="1" x14ac:dyDescent="0.3">
      <c r="A38" s="30" t="s">
        <v>748</v>
      </c>
      <c r="B38" s="31">
        <v>44223</v>
      </c>
      <c r="C38" s="30" t="s">
        <v>220</v>
      </c>
      <c r="D38" s="30"/>
      <c r="E38" s="30"/>
      <c r="F38" s="30" t="s">
        <v>734</v>
      </c>
      <c r="G38" s="30" t="s">
        <v>642</v>
      </c>
      <c r="H38" s="30" t="s">
        <v>225</v>
      </c>
      <c r="I38" s="30"/>
      <c r="J38" s="30"/>
      <c r="K38" s="30"/>
      <c r="L38" s="30" t="s">
        <v>749</v>
      </c>
      <c r="M38" s="30" t="s">
        <v>736</v>
      </c>
      <c r="N38" s="30" t="s">
        <v>175</v>
      </c>
      <c r="O38" s="30" t="s">
        <v>646</v>
      </c>
      <c r="P38" s="30" t="s">
        <v>595</v>
      </c>
      <c r="Q38" s="30" t="s">
        <v>466</v>
      </c>
      <c r="R38" s="30" t="s">
        <v>737</v>
      </c>
      <c r="S38" s="30" t="s">
        <v>738</v>
      </c>
      <c r="T38" s="30" t="s">
        <v>41</v>
      </c>
      <c r="U38" s="30"/>
      <c r="V38" s="30" t="s">
        <v>41</v>
      </c>
      <c r="W38" s="30"/>
      <c r="X38" s="30" t="s">
        <v>41</v>
      </c>
      <c r="Y38" s="30"/>
      <c r="Z38" s="30" t="s">
        <v>41</v>
      </c>
      <c r="AA38" s="30" t="s">
        <v>41</v>
      </c>
      <c r="AB38" s="30" t="s">
        <v>41</v>
      </c>
      <c r="AC38" s="30"/>
      <c r="AD38" s="30"/>
      <c r="AE38" s="30"/>
      <c r="AF38" s="30"/>
      <c r="AG38" s="30"/>
      <c r="AH38" s="30"/>
      <c r="AI38" s="30"/>
      <c r="AJ38" s="32" t="s">
        <v>309</v>
      </c>
      <c r="AK38" s="32" t="s">
        <v>309</v>
      </c>
      <c r="AL38" s="32"/>
      <c r="AM38" s="32" t="s">
        <v>309</v>
      </c>
      <c r="AN38" s="32" t="s">
        <v>309</v>
      </c>
      <c r="AO38" s="32" t="s">
        <v>739</v>
      </c>
      <c r="AP38" s="32" t="s">
        <v>740</v>
      </c>
      <c r="AQ38" s="32"/>
      <c r="AR38" s="32" t="s">
        <v>741</v>
      </c>
      <c r="AS38" s="32"/>
      <c r="AT38" s="32" t="s">
        <v>742</v>
      </c>
      <c r="AU38" s="32"/>
      <c r="AV38" s="30" t="s">
        <v>734</v>
      </c>
      <c r="AW38" s="30" t="s">
        <v>309</v>
      </c>
      <c r="AX38" s="33" t="s">
        <v>743</v>
      </c>
      <c r="AY38" s="33"/>
      <c r="AZ38" s="33"/>
      <c r="BA38" s="34" t="s">
        <v>744</v>
      </c>
      <c r="BB38" s="33" t="s">
        <v>41</v>
      </c>
      <c r="BC38" s="33" t="s">
        <v>41</v>
      </c>
      <c r="BD38" s="33" t="s">
        <v>41</v>
      </c>
      <c r="BE38" s="33" t="s">
        <v>41</v>
      </c>
      <c r="BF38" s="33" t="s">
        <v>41</v>
      </c>
      <c r="BG38" s="33" t="s">
        <v>41</v>
      </c>
      <c r="BH38" s="33" t="s">
        <v>41</v>
      </c>
      <c r="BI38" s="33" t="s">
        <v>41</v>
      </c>
      <c r="BJ38" s="33" t="s">
        <v>41</v>
      </c>
      <c r="BK38" s="33" t="s">
        <v>41</v>
      </c>
      <c r="BL38" s="33" t="s">
        <v>621</v>
      </c>
      <c r="BM38" s="33" t="s">
        <v>745</v>
      </c>
      <c r="BN38" s="33" t="s">
        <v>319</v>
      </c>
      <c r="BO38" s="33" t="s">
        <v>319</v>
      </c>
      <c r="BP38" s="33" t="s">
        <v>746</v>
      </c>
      <c r="BQ38" s="33" t="s">
        <v>309</v>
      </c>
      <c r="BR38" s="33" t="s">
        <v>309</v>
      </c>
      <c r="BS38" s="33" t="s">
        <v>319</v>
      </c>
      <c r="BT38" s="33"/>
      <c r="BU38" s="33"/>
      <c r="BV38" s="33"/>
      <c r="BW38" s="35"/>
      <c r="BX38" s="35"/>
      <c r="BY38" s="32" t="s">
        <v>309</v>
      </c>
      <c r="BZ38" s="32" t="s">
        <v>309</v>
      </c>
      <c r="CA38" s="32" t="s">
        <v>309</v>
      </c>
      <c r="CB38" s="32" t="s">
        <v>309</v>
      </c>
      <c r="CC38" s="32" t="s">
        <v>319</v>
      </c>
      <c r="CD38" s="32" t="s">
        <v>319</v>
      </c>
      <c r="CE38" s="32" t="s">
        <v>309</v>
      </c>
      <c r="CF38" s="32" t="s">
        <v>319</v>
      </c>
      <c r="CG38" s="32" t="s">
        <v>319</v>
      </c>
      <c r="CH38" s="32" t="s">
        <v>309</v>
      </c>
      <c r="CI38" s="32" t="s">
        <v>734</v>
      </c>
      <c r="CJ38" s="32" t="s">
        <v>309</v>
      </c>
      <c r="CK38" s="32" t="s">
        <v>621</v>
      </c>
      <c r="CL38" s="32" t="s">
        <v>621</v>
      </c>
      <c r="CM38" s="36" t="s">
        <v>747</v>
      </c>
    </row>
    <row r="39" spans="1:111" s="36" customFormat="1" ht="67.95" customHeight="1" x14ac:dyDescent="0.3">
      <c r="A39" s="30" t="s">
        <v>750</v>
      </c>
      <c r="B39" s="31">
        <v>44223</v>
      </c>
      <c r="C39" s="33" t="s">
        <v>106</v>
      </c>
      <c r="D39" s="33"/>
      <c r="E39" s="30"/>
      <c r="F39" s="30" t="s">
        <v>105</v>
      </c>
      <c r="G39" s="30" t="s">
        <v>642</v>
      </c>
      <c r="H39" s="30" t="s">
        <v>751</v>
      </c>
      <c r="I39" s="30" t="s">
        <v>752</v>
      </c>
      <c r="J39" s="30"/>
      <c r="K39" s="30"/>
      <c r="L39" s="30" t="s">
        <v>753</v>
      </c>
      <c r="M39" s="33" t="s">
        <v>754</v>
      </c>
      <c r="N39" s="30" t="s">
        <v>175</v>
      </c>
      <c r="O39" s="30" t="s">
        <v>6</v>
      </c>
      <c r="P39" s="30" t="s">
        <v>595</v>
      </c>
      <c r="Q39" s="30" t="s">
        <v>466</v>
      </c>
      <c r="R39" s="30" t="s">
        <v>319</v>
      </c>
      <c r="S39" s="30" t="s">
        <v>319</v>
      </c>
      <c r="T39" s="30"/>
      <c r="U39" s="30" t="s">
        <v>41</v>
      </c>
      <c r="V39" s="30"/>
      <c r="W39" s="30"/>
      <c r="X39" s="30" t="s">
        <v>41</v>
      </c>
      <c r="Y39" s="30" t="s">
        <v>41</v>
      </c>
      <c r="Z39" s="30" t="s">
        <v>41</v>
      </c>
      <c r="AA39" s="30" t="s">
        <v>41</v>
      </c>
      <c r="AB39" s="30"/>
      <c r="AC39" s="30"/>
      <c r="AD39" s="30"/>
      <c r="AE39" s="30"/>
      <c r="AF39" s="30"/>
      <c r="AG39" s="30"/>
      <c r="AH39" s="30"/>
      <c r="AI39" s="30"/>
      <c r="AJ39" s="32" t="s">
        <v>319</v>
      </c>
      <c r="AK39" s="32" t="s">
        <v>319</v>
      </c>
      <c r="AL39" s="32"/>
      <c r="AM39" s="32" t="s">
        <v>309</v>
      </c>
      <c r="AN39" s="32"/>
      <c r="AO39" s="32"/>
      <c r="AP39" s="32" t="s">
        <v>105</v>
      </c>
      <c r="AQ39" s="32"/>
      <c r="AR39" s="32" t="s">
        <v>755</v>
      </c>
      <c r="AS39" s="32"/>
      <c r="AT39" s="32" t="s">
        <v>756</v>
      </c>
      <c r="AU39" s="32"/>
      <c r="AV39" s="33" t="s">
        <v>106</v>
      </c>
      <c r="AW39" s="30" t="s">
        <v>309</v>
      </c>
      <c r="AX39" s="33" t="s">
        <v>757</v>
      </c>
      <c r="AY39" s="33"/>
      <c r="AZ39" s="33"/>
      <c r="BA39" s="33">
        <v>16</v>
      </c>
      <c r="BB39" s="33" t="s">
        <v>41</v>
      </c>
      <c r="BC39" s="33" t="s">
        <v>41</v>
      </c>
      <c r="BD39" s="33" t="s">
        <v>41</v>
      </c>
      <c r="BE39" s="33" t="s">
        <v>41</v>
      </c>
      <c r="BF39" s="33" t="s">
        <v>41</v>
      </c>
      <c r="BG39" s="33" t="s">
        <v>41</v>
      </c>
      <c r="BH39" s="33" t="s">
        <v>41</v>
      </c>
      <c r="BI39" s="33" t="s">
        <v>41</v>
      </c>
      <c r="BJ39" s="33" t="s">
        <v>41</v>
      </c>
      <c r="BK39" s="33" t="s">
        <v>41</v>
      </c>
      <c r="BL39" s="33" t="s">
        <v>621</v>
      </c>
      <c r="BM39" s="33" t="s">
        <v>319</v>
      </c>
      <c r="BN39" s="33" t="s">
        <v>319</v>
      </c>
      <c r="BO39" s="33" t="s">
        <v>309</v>
      </c>
      <c r="BP39" s="33" t="s">
        <v>319</v>
      </c>
      <c r="BQ39" s="33" t="s">
        <v>309</v>
      </c>
      <c r="BR39" s="33" t="s">
        <v>309</v>
      </c>
      <c r="BS39" s="33" t="s">
        <v>319</v>
      </c>
      <c r="BT39" s="33"/>
      <c r="BU39" s="33"/>
      <c r="BV39" s="33"/>
      <c r="BW39" s="35" t="s">
        <v>758</v>
      </c>
      <c r="BX39" s="35"/>
      <c r="BY39" s="32" t="s">
        <v>319</v>
      </c>
      <c r="BZ39" s="32" t="s">
        <v>319</v>
      </c>
      <c r="CA39" s="32" t="s">
        <v>319</v>
      </c>
      <c r="CB39" s="32" t="s">
        <v>319</v>
      </c>
      <c r="CC39" s="32" t="s">
        <v>319</v>
      </c>
      <c r="CD39" s="32" t="s">
        <v>319</v>
      </c>
      <c r="CE39" s="32" t="s">
        <v>319</v>
      </c>
      <c r="CF39" s="32" t="s">
        <v>319</v>
      </c>
      <c r="CG39" s="32" t="s">
        <v>319</v>
      </c>
      <c r="CH39" s="32"/>
      <c r="CI39" s="32" t="s">
        <v>319</v>
      </c>
      <c r="CJ39" s="32" t="s">
        <v>319</v>
      </c>
      <c r="CK39" s="32" t="s">
        <v>319</v>
      </c>
      <c r="CL39" s="32" t="s">
        <v>319</v>
      </c>
    </row>
    <row r="40" spans="1:111" s="36" customFormat="1" ht="67.95" customHeight="1" x14ac:dyDescent="0.3">
      <c r="A40" s="30" t="s">
        <v>759</v>
      </c>
      <c r="B40" s="31">
        <v>44223</v>
      </c>
      <c r="C40" s="33" t="s">
        <v>760</v>
      </c>
      <c r="D40" s="33"/>
      <c r="E40" s="30"/>
      <c r="F40" s="30"/>
      <c r="G40" s="30" t="s">
        <v>642</v>
      </c>
      <c r="H40" s="30" t="s">
        <v>751</v>
      </c>
      <c r="I40" s="30" t="s">
        <v>752</v>
      </c>
      <c r="J40" s="30"/>
      <c r="K40" s="30"/>
      <c r="L40" s="30" t="s">
        <v>761</v>
      </c>
      <c r="M40" s="33" t="s">
        <v>762</v>
      </c>
      <c r="N40" s="30" t="s">
        <v>175</v>
      </c>
      <c r="O40" s="30" t="s">
        <v>6</v>
      </c>
      <c r="P40" s="30" t="s">
        <v>595</v>
      </c>
      <c r="Q40" s="30" t="s">
        <v>466</v>
      </c>
      <c r="R40" s="30" t="s">
        <v>319</v>
      </c>
      <c r="S40" s="30" t="s">
        <v>319</v>
      </c>
      <c r="T40" s="30"/>
      <c r="U40" s="30" t="s">
        <v>41</v>
      </c>
      <c r="V40" s="30"/>
      <c r="W40" s="30"/>
      <c r="X40" s="30" t="s">
        <v>41</v>
      </c>
      <c r="Y40" s="30" t="s">
        <v>41</v>
      </c>
      <c r="Z40" s="30" t="s">
        <v>41</v>
      </c>
      <c r="AA40" s="30" t="s">
        <v>41</v>
      </c>
      <c r="AB40" s="30"/>
      <c r="AC40" s="30"/>
      <c r="AD40" s="30"/>
      <c r="AE40" s="30"/>
      <c r="AF40" s="30"/>
      <c r="AG40" s="30"/>
      <c r="AH40" s="30"/>
      <c r="AI40" s="30"/>
      <c r="AJ40" s="32" t="s">
        <v>319</v>
      </c>
      <c r="AK40" s="32" t="s">
        <v>319</v>
      </c>
      <c r="AL40" s="32"/>
      <c r="AM40" s="51" t="s">
        <v>319</v>
      </c>
      <c r="AN40" s="32"/>
      <c r="AO40" s="32"/>
      <c r="AP40" s="32" t="s">
        <v>105</v>
      </c>
      <c r="AQ40" s="32"/>
      <c r="AR40" s="51" t="s">
        <v>319</v>
      </c>
      <c r="AS40" s="32"/>
      <c r="AT40" s="32" t="s">
        <v>468</v>
      </c>
      <c r="AU40" s="32" t="s">
        <v>625</v>
      </c>
      <c r="AV40" s="30" t="s">
        <v>763</v>
      </c>
      <c r="AW40" s="30" t="s">
        <v>309</v>
      </c>
      <c r="AX40" s="33" t="s">
        <v>571</v>
      </c>
      <c r="AY40" s="33"/>
      <c r="AZ40" s="33"/>
      <c r="BA40" s="33">
        <v>16</v>
      </c>
      <c r="BB40" s="33" t="s">
        <v>41</v>
      </c>
      <c r="BC40" s="33" t="s">
        <v>41</v>
      </c>
      <c r="BD40" s="33" t="s">
        <v>41</v>
      </c>
      <c r="BE40" s="33" t="s">
        <v>41</v>
      </c>
      <c r="BF40" s="33" t="s">
        <v>41</v>
      </c>
      <c r="BG40" s="33" t="s">
        <v>41</v>
      </c>
      <c r="BH40" s="33" t="s">
        <v>41</v>
      </c>
      <c r="BI40" s="33" t="s">
        <v>41</v>
      </c>
      <c r="BJ40" s="33" t="s">
        <v>41</v>
      </c>
      <c r="BK40" s="33" t="s">
        <v>41</v>
      </c>
      <c r="BL40" s="33" t="s">
        <v>621</v>
      </c>
      <c r="BM40" s="33" t="s">
        <v>319</v>
      </c>
      <c r="BN40" s="33" t="s">
        <v>319</v>
      </c>
      <c r="BO40" s="33" t="s">
        <v>309</v>
      </c>
      <c r="BP40" s="33" t="s">
        <v>319</v>
      </c>
      <c r="BQ40" s="33" t="s">
        <v>309</v>
      </c>
      <c r="BR40" s="33" t="s">
        <v>309</v>
      </c>
      <c r="BS40" s="33" t="s">
        <v>319</v>
      </c>
      <c r="BT40" s="33"/>
      <c r="BU40" s="33"/>
      <c r="BV40" s="33"/>
      <c r="BW40" s="35" t="s">
        <v>758</v>
      </c>
      <c r="BX40" s="35"/>
      <c r="BY40" s="32" t="s">
        <v>319</v>
      </c>
      <c r="BZ40" s="32" t="s">
        <v>319</v>
      </c>
      <c r="CA40" s="32" t="s">
        <v>319</v>
      </c>
      <c r="CB40" s="32" t="s">
        <v>319</v>
      </c>
      <c r="CC40" s="32" t="s">
        <v>319</v>
      </c>
      <c r="CD40" s="32" t="s">
        <v>319</v>
      </c>
      <c r="CE40" s="32" t="s">
        <v>319</v>
      </c>
      <c r="CF40" s="32" t="s">
        <v>319</v>
      </c>
      <c r="CG40" s="32" t="s">
        <v>319</v>
      </c>
      <c r="CH40" s="32"/>
      <c r="CI40" s="32" t="s">
        <v>319</v>
      </c>
      <c r="CJ40" s="32" t="s">
        <v>319</v>
      </c>
      <c r="CK40" s="32" t="s">
        <v>319</v>
      </c>
      <c r="CL40" s="32" t="s">
        <v>319</v>
      </c>
    </row>
    <row r="41" spans="1:111" s="36" customFormat="1" ht="67.95" customHeight="1" x14ac:dyDescent="0.3">
      <c r="A41" s="30">
        <v>34</v>
      </c>
      <c r="B41" s="31">
        <v>44223</v>
      </c>
      <c r="C41" s="33" t="s">
        <v>97</v>
      </c>
      <c r="D41" s="33"/>
      <c r="E41" s="30"/>
      <c r="F41" s="30"/>
      <c r="G41" s="30" t="s">
        <v>642</v>
      </c>
      <c r="H41" s="30" t="s">
        <v>751</v>
      </c>
      <c r="I41" s="30" t="s">
        <v>764</v>
      </c>
      <c r="J41" s="30" t="s">
        <v>765</v>
      </c>
      <c r="K41" s="30"/>
      <c r="L41" s="30" t="s">
        <v>766</v>
      </c>
      <c r="M41" s="30" t="s">
        <v>767</v>
      </c>
      <c r="N41" s="30" t="s">
        <v>78</v>
      </c>
      <c r="O41" s="30" t="s">
        <v>6</v>
      </c>
      <c r="P41" s="30"/>
      <c r="Q41" s="30"/>
      <c r="R41" s="30" t="s">
        <v>319</v>
      </c>
      <c r="S41" s="30" t="s">
        <v>319</v>
      </c>
      <c r="T41" s="30"/>
      <c r="U41" s="30" t="s">
        <v>41</v>
      </c>
      <c r="V41" s="30"/>
      <c r="W41" s="30"/>
      <c r="X41" s="30" t="s">
        <v>41</v>
      </c>
      <c r="Y41" s="30" t="s">
        <v>41</v>
      </c>
      <c r="Z41" s="30" t="s">
        <v>41</v>
      </c>
      <c r="AA41" s="30" t="s">
        <v>41</v>
      </c>
      <c r="AB41" s="30"/>
      <c r="AC41" s="30"/>
      <c r="AD41" s="30"/>
      <c r="AE41" s="30"/>
      <c r="AF41" s="30"/>
      <c r="AG41" s="30"/>
      <c r="AH41" s="30"/>
      <c r="AI41" s="30"/>
      <c r="AJ41" s="32"/>
      <c r="AK41" s="32"/>
      <c r="AL41" s="32"/>
      <c r="AM41" s="32" t="s">
        <v>319</v>
      </c>
      <c r="AN41" s="32"/>
      <c r="AO41" s="32" t="s">
        <v>768</v>
      </c>
      <c r="AP41" s="32"/>
      <c r="AQ41" s="32"/>
      <c r="AR41" s="32" t="s">
        <v>319</v>
      </c>
      <c r="AS41" s="32"/>
      <c r="AT41" s="32" t="s">
        <v>468</v>
      </c>
      <c r="AU41" s="32" t="s">
        <v>78</v>
      </c>
      <c r="AV41" s="33" t="s">
        <v>97</v>
      </c>
      <c r="AW41" s="30" t="s">
        <v>309</v>
      </c>
      <c r="AX41" s="33" t="s">
        <v>571</v>
      </c>
      <c r="AY41" s="33"/>
      <c r="AZ41" s="33"/>
      <c r="BA41" s="33">
        <v>16</v>
      </c>
      <c r="BB41" s="33" t="s">
        <v>41</v>
      </c>
      <c r="BC41" s="33" t="s">
        <v>41</v>
      </c>
      <c r="BD41" s="33" t="s">
        <v>41</v>
      </c>
      <c r="BE41" s="33" t="s">
        <v>41</v>
      </c>
      <c r="BF41" s="33" t="s">
        <v>41</v>
      </c>
      <c r="BG41" s="33" t="s">
        <v>41</v>
      </c>
      <c r="BH41" s="33" t="s">
        <v>41</v>
      </c>
      <c r="BI41" s="33" t="s">
        <v>41</v>
      </c>
      <c r="BJ41" s="33" t="s">
        <v>41</v>
      </c>
      <c r="BK41" s="33" t="s">
        <v>41</v>
      </c>
      <c r="BL41" s="33" t="s">
        <v>621</v>
      </c>
      <c r="BM41" s="33" t="s">
        <v>319</v>
      </c>
      <c r="BN41" s="33" t="s">
        <v>319</v>
      </c>
      <c r="BO41" s="33" t="s">
        <v>309</v>
      </c>
      <c r="BP41" s="33" t="s">
        <v>319</v>
      </c>
      <c r="BQ41" s="33" t="s">
        <v>309</v>
      </c>
      <c r="BR41" s="33" t="s">
        <v>309</v>
      </c>
      <c r="BS41" s="33" t="s">
        <v>319</v>
      </c>
      <c r="BT41" s="33"/>
      <c r="BU41" s="33"/>
      <c r="BV41" s="33"/>
      <c r="BW41" s="35" t="s">
        <v>769</v>
      </c>
      <c r="BX41" s="35"/>
      <c r="BY41" s="32" t="s">
        <v>319</v>
      </c>
      <c r="BZ41" s="32" t="s">
        <v>319</v>
      </c>
      <c r="CA41" s="32" t="s">
        <v>319</v>
      </c>
      <c r="CB41" s="32" t="s">
        <v>319</v>
      </c>
      <c r="CC41" s="32" t="s">
        <v>319</v>
      </c>
      <c r="CD41" s="32" t="s">
        <v>319</v>
      </c>
      <c r="CE41" s="32" t="s">
        <v>319</v>
      </c>
      <c r="CF41" s="32" t="s">
        <v>319</v>
      </c>
      <c r="CG41" s="32" t="s">
        <v>319</v>
      </c>
      <c r="CH41" s="32"/>
      <c r="CI41" s="32" t="s">
        <v>319</v>
      </c>
      <c r="CJ41" s="32" t="s">
        <v>319</v>
      </c>
      <c r="CK41" s="32" t="s">
        <v>319</v>
      </c>
      <c r="CL41" s="32" t="s">
        <v>319</v>
      </c>
    </row>
    <row r="42" spans="1:111" ht="67.95" customHeight="1" x14ac:dyDescent="0.3">
      <c r="A42" s="30">
        <v>35</v>
      </c>
      <c r="B42" s="39">
        <v>44223</v>
      </c>
      <c r="C42" s="30" t="s">
        <v>46</v>
      </c>
      <c r="D42" s="30"/>
      <c r="E42" s="30"/>
      <c r="F42" s="30" t="s">
        <v>770</v>
      </c>
      <c r="G42" s="30" t="s">
        <v>642</v>
      </c>
      <c r="H42" s="38" t="s">
        <v>771</v>
      </c>
      <c r="I42" s="30"/>
      <c r="J42" s="30"/>
      <c r="K42" s="30"/>
      <c r="L42" s="30" t="s">
        <v>772</v>
      </c>
      <c r="M42" s="30" t="s">
        <v>771</v>
      </c>
      <c r="N42" s="30" t="s">
        <v>175</v>
      </c>
      <c r="O42" s="30" t="s">
        <v>6</v>
      </c>
      <c r="P42" s="30" t="s">
        <v>595</v>
      </c>
      <c r="Q42" s="30" t="s">
        <v>466</v>
      </c>
      <c r="R42" s="30" t="s">
        <v>46</v>
      </c>
      <c r="S42" s="30" t="s">
        <v>309</v>
      </c>
      <c r="T42" s="30" t="s">
        <v>41</v>
      </c>
      <c r="U42" s="30" t="s">
        <v>41</v>
      </c>
      <c r="V42" s="30" t="s">
        <v>41</v>
      </c>
      <c r="W42" s="30"/>
      <c r="X42" s="30" t="s">
        <v>41</v>
      </c>
      <c r="Y42" s="30"/>
      <c r="Z42" s="30" t="s">
        <v>41</v>
      </c>
      <c r="AA42" s="30" t="s">
        <v>41</v>
      </c>
      <c r="AB42" s="30" t="s">
        <v>41</v>
      </c>
      <c r="AC42" s="30"/>
      <c r="AD42" s="30"/>
      <c r="AE42" s="30"/>
      <c r="AF42" s="30"/>
      <c r="AG42" s="30"/>
      <c r="AH42" s="30"/>
      <c r="AI42" s="30"/>
      <c r="AJ42" s="32" t="s">
        <v>309</v>
      </c>
      <c r="AK42" s="32" t="s">
        <v>309</v>
      </c>
      <c r="AL42" s="32"/>
      <c r="AM42" s="32" t="s">
        <v>309</v>
      </c>
      <c r="AN42" s="32" t="s">
        <v>773</v>
      </c>
      <c r="AO42" s="32" t="s">
        <v>774</v>
      </c>
      <c r="AP42" s="32" t="s">
        <v>775</v>
      </c>
      <c r="AQ42" s="32"/>
      <c r="AR42" s="32" t="s">
        <v>776</v>
      </c>
      <c r="AS42" s="32"/>
      <c r="AT42" s="32" t="s">
        <v>777</v>
      </c>
      <c r="AU42" s="32"/>
      <c r="AV42" s="30" t="s">
        <v>46</v>
      </c>
      <c r="AW42" s="30" t="s">
        <v>319</v>
      </c>
      <c r="AX42" s="33" t="s">
        <v>35</v>
      </c>
      <c r="AY42" s="33"/>
      <c r="AZ42" s="33" t="s">
        <v>778</v>
      </c>
      <c r="BA42" s="33">
        <v>30</v>
      </c>
      <c r="BB42" s="33" t="s">
        <v>41</v>
      </c>
      <c r="BC42" s="33" t="s">
        <v>41</v>
      </c>
      <c r="BD42" s="33" t="s">
        <v>41</v>
      </c>
      <c r="BE42" s="33" t="s">
        <v>41</v>
      </c>
      <c r="BF42" s="33" t="s">
        <v>41</v>
      </c>
      <c r="BG42" s="33" t="s">
        <v>41</v>
      </c>
      <c r="BH42" s="33" t="s">
        <v>41</v>
      </c>
      <c r="BI42" s="33" t="s">
        <v>41</v>
      </c>
      <c r="BJ42" s="33" t="s">
        <v>41</v>
      </c>
      <c r="BK42" s="33" t="s">
        <v>41</v>
      </c>
      <c r="BL42" s="33" t="s">
        <v>621</v>
      </c>
      <c r="BM42" s="33" t="s">
        <v>319</v>
      </c>
      <c r="BN42" s="33" t="s">
        <v>319</v>
      </c>
      <c r="BO42" s="33" t="s">
        <v>319</v>
      </c>
      <c r="BP42" s="33" t="s">
        <v>319</v>
      </c>
      <c r="BQ42" s="33" t="s">
        <v>309</v>
      </c>
      <c r="BR42" s="33" t="s">
        <v>309</v>
      </c>
      <c r="BS42" s="33" t="s">
        <v>319</v>
      </c>
      <c r="BT42" s="33"/>
      <c r="BU42" s="33"/>
      <c r="BV42" s="33"/>
      <c r="BW42" s="35"/>
      <c r="BX42" s="35"/>
      <c r="BY42" s="52" t="s">
        <v>309</v>
      </c>
      <c r="BZ42" s="52" t="s">
        <v>309</v>
      </c>
      <c r="CA42" s="52" t="s">
        <v>309</v>
      </c>
      <c r="CB42" s="52" t="s">
        <v>309</v>
      </c>
      <c r="CC42" s="52" t="s">
        <v>309</v>
      </c>
      <c r="CD42" s="52" t="s">
        <v>309</v>
      </c>
      <c r="CE42" s="52" t="s">
        <v>309</v>
      </c>
      <c r="CF42" s="52" t="s">
        <v>309</v>
      </c>
      <c r="CG42" s="52" t="s">
        <v>309</v>
      </c>
      <c r="CH42" s="41"/>
      <c r="CI42" s="32" t="s">
        <v>319</v>
      </c>
      <c r="CJ42" s="32" t="s">
        <v>319</v>
      </c>
      <c r="CK42" s="53" t="s">
        <v>598</v>
      </c>
      <c r="CL42" s="32" t="s">
        <v>598</v>
      </c>
      <c r="CM42" s="54" t="s">
        <v>779</v>
      </c>
      <c r="CN42" s="55"/>
      <c r="CO42" s="55"/>
      <c r="CP42" s="55"/>
      <c r="CQ42" s="56" t="s">
        <v>41</v>
      </c>
      <c r="CR42" s="57" t="s">
        <v>780</v>
      </c>
      <c r="CS42" s="58" t="s">
        <v>684</v>
      </c>
      <c r="CT42" s="55">
        <v>0</v>
      </c>
      <c r="CU42" s="59" t="s">
        <v>781</v>
      </c>
      <c r="CV42" s="59" t="s">
        <v>781</v>
      </c>
      <c r="CW42" s="60"/>
      <c r="DA42" s="56" t="s">
        <v>41</v>
      </c>
      <c r="DB42" s="57" t="s">
        <v>780</v>
      </c>
      <c r="DC42" s="58" t="s">
        <v>684</v>
      </c>
      <c r="DD42" s="55">
        <v>0</v>
      </c>
      <c r="DE42" s="59" t="s">
        <v>781</v>
      </c>
      <c r="DF42" s="59" t="s">
        <v>781</v>
      </c>
      <c r="DG42" s="60"/>
    </row>
    <row r="43" spans="1:111" s="36" customFormat="1" ht="62.7" customHeight="1" x14ac:dyDescent="0.3">
      <c r="A43" s="30">
        <v>36</v>
      </c>
      <c r="B43" s="31">
        <v>44228</v>
      </c>
      <c r="C43" s="30" t="s">
        <v>147</v>
      </c>
      <c r="D43" s="30"/>
      <c r="E43" s="30"/>
      <c r="F43" s="30"/>
      <c r="G43" s="30"/>
      <c r="H43" s="30" t="s">
        <v>782</v>
      </c>
      <c r="I43" s="30"/>
      <c r="J43" s="30"/>
      <c r="K43" s="30"/>
      <c r="L43" s="30"/>
      <c r="M43" s="30" t="s">
        <v>783</v>
      </c>
      <c r="N43" s="30" t="s">
        <v>175</v>
      </c>
      <c r="O43" s="30" t="s">
        <v>6</v>
      </c>
      <c r="P43" s="30" t="s">
        <v>595</v>
      </c>
      <c r="Q43" s="30" t="s">
        <v>466</v>
      </c>
      <c r="R43" s="30" t="s">
        <v>309</v>
      </c>
      <c r="S43" s="30" t="s">
        <v>319</v>
      </c>
      <c r="T43" s="30"/>
      <c r="U43" s="30"/>
      <c r="V43" s="30"/>
      <c r="W43" s="30"/>
      <c r="X43" s="30"/>
      <c r="Y43" s="30"/>
      <c r="Z43" s="30"/>
      <c r="AA43" s="30"/>
      <c r="AB43" s="30"/>
      <c r="AC43" s="30"/>
      <c r="AD43" s="30"/>
      <c r="AE43" s="30"/>
      <c r="AF43" s="30"/>
      <c r="AG43" s="30"/>
      <c r="AH43" s="30"/>
      <c r="AI43" s="30"/>
      <c r="AJ43" s="32"/>
      <c r="AK43" s="32"/>
      <c r="AL43" s="32"/>
      <c r="AM43" s="32"/>
      <c r="AN43" s="32"/>
      <c r="AO43" s="32"/>
      <c r="AP43" s="32"/>
      <c r="AQ43" s="32"/>
      <c r="AR43" s="61"/>
      <c r="AS43" s="32"/>
      <c r="AT43" s="32" t="s">
        <v>784</v>
      </c>
      <c r="AU43" s="32"/>
      <c r="AV43" s="30" t="s">
        <v>785</v>
      </c>
      <c r="AW43" s="30" t="s">
        <v>319</v>
      </c>
      <c r="AX43" s="33" t="s">
        <v>35</v>
      </c>
      <c r="AY43" s="33"/>
      <c r="AZ43" s="33" t="s">
        <v>786</v>
      </c>
      <c r="BA43" s="34"/>
      <c r="BB43" s="33" t="s">
        <v>41</v>
      </c>
      <c r="BC43" s="33" t="s">
        <v>41</v>
      </c>
      <c r="BD43" s="33" t="s">
        <v>41</v>
      </c>
      <c r="BE43" s="33" t="s">
        <v>41</v>
      </c>
      <c r="BF43" s="33" t="s">
        <v>41</v>
      </c>
      <c r="BG43" s="33" t="s">
        <v>41</v>
      </c>
      <c r="BH43" s="33" t="s">
        <v>41</v>
      </c>
      <c r="BI43" s="33" t="s">
        <v>41</v>
      </c>
      <c r="BJ43" s="33" t="s">
        <v>41</v>
      </c>
      <c r="BK43" s="33" t="s">
        <v>41</v>
      </c>
      <c r="BL43" s="33" t="s">
        <v>319</v>
      </c>
      <c r="BM43" s="33" t="s">
        <v>319</v>
      </c>
      <c r="BN43" s="33" t="s">
        <v>319</v>
      </c>
      <c r="BO43" s="33" t="s">
        <v>319</v>
      </c>
      <c r="BP43" s="33" t="s">
        <v>319</v>
      </c>
      <c r="BQ43" s="33" t="s">
        <v>309</v>
      </c>
      <c r="BR43" s="33" t="s">
        <v>309</v>
      </c>
      <c r="BS43" s="33" t="s">
        <v>319</v>
      </c>
      <c r="BT43" s="33"/>
      <c r="BU43" s="33"/>
      <c r="BV43" s="33"/>
      <c r="BW43" s="35"/>
      <c r="BX43" s="35"/>
      <c r="BY43" s="32"/>
      <c r="BZ43" s="32"/>
      <c r="CA43" s="32"/>
      <c r="CB43" s="32"/>
      <c r="CC43" s="32"/>
      <c r="CD43" s="32"/>
      <c r="CE43" s="32"/>
      <c r="CF43" s="32"/>
      <c r="CG43" s="32"/>
      <c r="CH43" s="32"/>
      <c r="CI43" s="32"/>
      <c r="CJ43" s="32" t="s">
        <v>319</v>
      </c>
      <c r="CK43" s="32" t="s">
        <v>319</v>
      </c>
      <c r="CL43" s="32" t="s">
        <v>319</v>
      </c>
      <c r="CV43" s="62"/>
      <c r="CW43" s="62"/>
    </row>
    <row r="44" spans="1:111" s="36" customFormat="1" ht="62.7" customHeight="1" x14ac:dyDescent="0.3">
      <c r="A44" s="30">
        <v>37</v>
      </c>
      <c r="B44" s="31">
        <v>44223</v>
      </c>
      <c r="C44" s="30" t="s">
        <v>137</v>
      </c>
      <c r="D44" s="30"/>
      <c r="E44" s="30"/>
      <c r="F44" s="30" t="s">
        <v>787</v>
      </c>
      <c r="G44" s="30" t="s">
        <v>788</v>
      </c>
      <c r="H44" s="30" t="s">
        <v>789</v>
      </c>
      <c r="I44" s="30" t="s">
        <v>790</v>
      </c>
      <c r="J44" s="30"/>
      <c r="K44" s="30"/>
      <c r="L44" s="30" t="s">
        <v>791</v>
      </c>
      <c r="M44" s="30" t="s">
        <v>792</v>
      </c>
      <c r="N44" s="30" t="s">
        <v>175</v>
      </c>
      <c r="O44" s="30" t="s">
        <v>6</v>
      </c>
      <c r="P44" s="30" t="s">
        <v>595</v>
      </c>
      <c r="Q44" s="30" t="s">
        <v>466</v>
      </c>
      <c r="R44" s="30" t="s">
        <v>793</v>
      </c>
      <c r="S44" s="30" t="s">
        <v>309</v>
      </c>
      <c r="T44" s="30" t="s">
        <v>41</v>
      </c>
      <c r="U44" s="30" t="s">
        <v>41</v>
      </c>
      <c r="V44" s="30"/>
      <c r="W44" s="30"/>
      <c r="X44" s="30" t="s">
        <v>41</v>
      </c>
      <c r="Y44" s="30"/>
      <c r="Z44" s="30" t="s">
        <v>41</v>
      </c>
      <c r="AA44" s="30" t="s">
        <v>41</v>
      </c>
      <c r="AB44" s="30" t="s">
        <v>41</v>
      </c>
      <c r="AC44" s="30"/>
      <c r="AD44" s="30"/>
      <c r="AE44" s="30"/>
      <c r="AF44" s="30"/>
      <c r="AG44" s="30"/>
      <c r="AH44" s="30"/>
      <c r="AI44" s="30"/>
      <c r="AJ44" s="32" t="s">
        <v>309</v>
      </c>
      <c r="AK44" s="32" t="s">
        <v>309</v>
      </c>
      <c r="AL44" s="32"/>
      <c r="AM44" s="32" t="s">
        <v>309</v>
      </c>
      <c r="AN44" s="32" t="s">
        <v>309</v>
      </c>
      <c r="AO44" s="32" t="s">
        <v>794</v>
      </c>
      <c r="AP44" s="32" t="s">
        <v>795</v>
      </c>
      <c r="AQ44" s="32"/>
      <c r="AR44" s="32" t="s">
        <v>796</v>
      </c>
      <c r="AS44" s="32"/>
      <c r="AT44" s="32" t="s">
        <v>797</v>
      </c>
      <c r="AU44" s="32"/>
      <c r="AV44" s="30" t="s">
        <v>137</v>
      </c>
      <c r="AW44" s="30" t="s">
        <v>309</v>
      </c>
      <c r="AX44" s="33" t="s">
        <v>798</v>
      </c>
      <c r="AY44" s="33"/>
      <c r="AZ44" s="33"/>
      <c r="BA44" s="33">
        <v>10</v>
      </c>
      <c r="BB44" s="33" t="s">
        <v>41</v>
      </c>
      <c r="BC44" s="33" t="s">
        <v>41</v>
      </c>
      <c r="BD44" s="33" t="s">
        <v>41</v>
      </c>
      <c r="BE44" s="33" t="s">
        <v>41</v>
      </c>
      <c r="BF44" s="33" t="s">
        <v>41</v>
      </c>
      <c r="BG44" s="33" t="s">
        <v>41</v>
      </c>
      <c r="BH44" s="33" t="s">
        <v>41</v>
      </c>
      <c r="BI44" s="33" t="s">
        <v>41</v>
      </c>
      <c r="BJ44" s="33" t="s">
        <v>41</v>
      </c>
      <c r="BK44" s="33" t="s">
        <v>41</v>
      </c>
      <c r="BL44" s="33" t="s">
        <v>621</v>
      </c>
      <c r="BM44" s="33" t="s">
        <v>319</v>
      </c>
      <c r="BN44" s="33" t="s">
        <v>319</v>
      </c>
      <c r="BO44" s="33" t="s">
        <v>319</v>
      </c>
      <c r="BP44" s="33" t="s">
        <v>319</v>
      </c>
      <c r="BQ44" s="33" t="s">
        <v>309</v>
      </c>
      <c r="BR44" s="33" t="s">
        <v>309</v>
      </c>
      <c r="BS44" s="33" t="s">
        <v>319</v>
      </c>
      <c r="BT44" s="33"/>
      <c r="BU44" s="33"/>
      <c r="BV44" s="33"/>
      <c r="BW44" s="35"/>
      <c r="BX44" s="35"/>
      <c r="BY44" s="32" t="s">
        <v>319</v>
      </c>
      <c r="BZ44" s="32" t="s">
        <v>319</v>
      </c>
      <c r="CA44" s="32" t="s">
        <v>319</v>
      </c>
      <c r="CB44" s="32" t="s">
        <v>319</v>
      </c>
      <c r="CC44" s="32" t="s">
        <v>319</v>
      </c>
      <c r="CD44" s="32" t="s">
        <v>319</v>
      </c>
      <c r="CE44" s="32" t="s">
        <v>319</v>
      </c>
      <c r="CF44" s="32" t="s">
        <v>319</v>
      </c>
      <c r="CG44" s="32" t="s">
        <v>319</v>
      </c>
      <c r="CH44" s="32"/>
      <c r="CI44" s="32" t="s">
        <v>319</v>
      </c>
      <c r="CJ44" s="32" t="s">
        <v>319</v>
      </c>
      <c r="CK44" s="32" t="s">
        <v>319</v>
      </c>
      <c r="CL44" s="32" t="s">
        <v>319</v>
      </c>
    </row>
    <row r="45" spans="1:111" s="36" customFormat="1" ht="62.7" customHeight="1" x14ac:dyDescent="0.3">
      <c r="A45" s="30">
        <v>38</v>
      </c>
      <c r="B45" s="31">
        <v>44223</v>
      </c>
      <c r="C45" s="30" t="s">
        <v>133</v>
      </c>
      <c r="D45" s="30"/>
      <c r="E45" s="30"/>
      <c r="F45" s="30" t="s">
        <v>799</v>
      </c>
      <c r="G45" s="30" t="s">
        <v>788</v>
      </c>
      <c r="H45" s="30" t="s">
        <v>800</v>
      </c>
      <c r="I45" s="30" t="s">
        <v>790</v>
      </c>
      <c r="J45" s="30"/>
      <c r="K45" s="30"/>
      <c r="L45" s="30" t="s">
        <v>801</v>
      </c>
      <c r="M45" s="30" t="s">
        <v>802</v>
      </c>
      <c r="N45" s="30" t="s">
        <v>175</v>
      </c>
      <c r="O45" s="30" t="s">
        <v>6</v>
      </c>
      <c r="P45" s="30" t="s">
        <v>595</v>
      </c>
      <c r="Q45" s="30" t="s">
        <v>466</v>
      </c>
      <c r="R45" s="30" t="s">
        <v>319</v>
      </c>
      <c r="S45" s="30" t="s">
        <v>319</v>
      </c>
      <c r="T45" s="30" t="s">
        <v>41</v>
      </c>
      <c r="U45" s="30" t="s">
        <v>41</v>
      </c>
      <c r="V45" s="30"/>
      <c r="W45" s="30"/>
      <c r="X45" s="30"/>
      <c r="Y45" s="30"/>
      <c r="Z45" s="30" t="s">
        <v>41</v>
      </c>
      <c r="AA45" s="30" t="s">
        <v>41</v>
      </c>
      <c r="AB45" s="30" t="s">
        <v>41</v>
      </c>
      <c r="AC45" s="30"/>
      <c r="AD45" s="30"/>
      <c r="AE45" s="30"/>
      <c r="AF45" s="30"/>
      <c r="AG45" s="30"/>
      <c r="AH45" s="30"/>
      <c r="AI45" s="30"/>
      <c r="AJ45" s="32" t="s">
        <v>309</v>
      </c>
      <c r="AK45" s="32" t="s">
        <v>309</v>
      </c>
      <c r="AL45" s="32"/>
      <c r="AM45" s="32" t="s">
        <v>319</v>
      </c>
      <c r="AN45" s="32" t="s">
        <v>701</v>
      </c>
      <c r="AO45" s="32" t="s">
        <v>803</v>
      </c>
      <c r="AP45" s="32" t="s">
        <v>804</v>
      </c>
      <c r="AQ45" s="32"/>
      <c r="AR45" s="32" t="s">
        <v>319</v>
      </c>
      <c r="AS45" s="32"/>
      <c r="AT45" s="32" t="s">
        <v>797</v>
      </c>
      <c r="AU45" s="32"/>
      <c r="AV45" s="30" t="s">
        <v>133</v>
      </c>
      <c r="AW45" s="30" t="s">
        <v>309</v>
      </c>
      <c r="AX45" s="33" t="s">
        <v>798</v>
      </c>
      <c r="AY45" s="33"/>
      <c r="AZ45" s="33"/>
      <c r="BA45" s="33">
        <v>10</v>
      </c>
      <c r="BB45" s="33" t="s">
        <v>41</v>
      </c>
      <c r="BC45" s="33" t="s">
        <v>41</v>
      </c>
      <c r="BD45" s="33" t="s">
        <v>41</v>
      </c>
      <c r="BE45" s="33" t="s">
        <v>41</v>
      </c>
      <c r="BF45" s="33" t="s">
        <v>41</v>
      </c>
      <c r="BG45" s="33" t="s">
        <v>41</v>
      </c>
      <c r="BH45" s="33" t="s">
        <v>41</v>
      </c>
      <c r="BI45" s="33" t="s">
        <v>41</v>
      </c>
      <c r="BJ45" s="33" t="s">
        <v>41</v>
      </c>
      <c r="BK45" s="33" t="s">
        <v>41</v>
      </c>
      <c r="BL45" s="33" t="s">
        <v>621</v>
      </c>
      <c r="BM45" s="33" t="s">
        <v>319</v>
      </c>
      <c r="BN45" s="33" t="s">
        <v>319</v>
      </c>
      <c r="BO45" s="33" t="s">
        <v>319</v>
      </c>
      <c r="BP45" s="33" t="s">
        <v>805</v>
      </c>
      <c r="BQ45" s="33" t="s">
        <v>309</v>
      </c>
      <c r="BR45" s="33" t="s">
        <v>309</v>
      </c>
      <c r="BS45" s="33" t="s">
        <v>319</v>
      </c>
      <c r="BT45" s="33"/>
      <c r="BU45" s="33"/>
      <c r="BV45" s="33"/>
      <c r="BW45" s="35"/>
      <c r="BX45" s="35"/>
      <c r="BY45" s="32" t="s">
        <v>319</v>
      </c>
      <c r="BZ45" s="32" t="s">
        <v>319</v>
      </c>
      <c r="CA45" s="32" t="s">
        <v>319</v>
      </c>
      <c r="CB45" s="32" t="s">
        <v>319</v>
      </c>
      <c r="CC45" s="32" t="s">
        <v>319</v>
      </c>
      <c r="CD45" s="32" t="s">
        <v>319</v>
      </c>
      <c r="CE45" s="32" t="s">
        <v>319</v>
      </c>
      <c r="CF45" s="32" t="s">
        <v>319</v>
      </c>
      <c r="CG45" s="32" t="s">
        <v>319</v>
      </c>
      <c r="CH45" s="32"/>
      <c r="CI45" s="32" t="s">
        <v>133</v>
      </c>
      <c r="CJ45" s="32" t="s">
        <v>319</v>
      </c>
      <c r="CK45" s="32" t="s">
        <v>319</v>
      </c>
      <c r="CL45" s="32" t="s">
        <v>319</v>
      </c>
    </row>
    <row r="46" spans="1:111" s="36" customFormat="1" ht="62.7" customHeight="1" x14ac:dyDescent="0.3">
      <c r="A46" s="30">
        <v>39</v>
      </c>
      <c r="B46" s="31">
        <v>44223</v>
      </c>
      <c r="C46" s="30" t="s">
        <v>140</v>
      </c>
      <c r="D46" s="30"/>
      <c r="E46" s="30"/>
      <c r="F46" s="30" t="s">
        <v>806</v>
      </c>
      <c r="G46" s="30" t="s">
        <v>788</v>
      </c>
      <c r="H46" s="30" t="s">
        <v>807</v>
      </c>
      <c r="I46" s="30" t="s">
        <v>808</v>
      </c>
      <c r="J46" s="30"/>
      <c r="K46" s="30"/>
      <c r="L46" s="30" t="s">
        <v>801</v>
      </c>
      <c r="M46" s="30" t="s">
        <v>809</v>
      </c>
      <c r="N46" s="30" t="s">
        <v>175</v>
      </c>
      <c r="O46" s="30" t="s">
        <v>646</v>
      </c>
      <c r="P46" s="30" t="s">
        <v>595</v>
      </c>
      <c r="Q46" s="30" t="s">
        <v>466</v>
      </c>
      <c r="R46" s="30" t="s">
        <v>810</v>
      </c>
      <c r="S46" s="30" t="s">
        <v>319</v>
      </c>
      <c r="T46" s="30" t="s">
        <v>41</v>
      </c>
      <c r="U46" s="30" t="s">
        <v>41</v>
      </c>
      <c r="V46" s="30"/>
      <c r="W46" s="30"/>
      <c r="X46" s="30"/>
      <c r="Y46" s="30"/>
      <c r="Z46" s="30" t="s">
        <v>41</v>
      </c>
      <c r="AA46" s="30" t="s">
        <v>41</v>
      </c>
      <c r="AB46" s="30" t="s">
        <v>41</v>
      </c>
      <c r="AC46" s="30"/>
      <c r="AD46" s="30"/>
      <c r="AE46" s="30"/>
      <c r="AF46" s="30"/>
      <c r="AG46" s="30"/>
      <c r="AH46" s="30"/>
      <c r="AI46" s="30"/>
      <c r="AJ46" s="32" t="s">
        <v>309</v>
      </c>
      <c r="AK46" s="32" t="s">
        <v>309</v>
      </c>
      <c r="AL46" s="32"/>
      <c r="AM46" s="32" t="s">
        <v>309</v>
      </c>
      <c r="AN46" s="32" t="s">
        <v>811</v>
      </c>
      <c r="AO46" s="32" t="s">
        <v>812</v>
      </c>
      <c r="AP46" s="32" t="s">
        <v>813</v>
      </c>
      <c r="AQ46" s="32"/>
      <c r="AR46" s="32" t="s">
        <v>814</v>
      </c>
      <c r="AS46" s="32"/>
      <c r="AT46" s="32" t="s">
        <v>815</v>
      </c>
      <c r="AU46" s="32"/>
      <c r="AV46" s="30" t="s">
        <v>140</v>
      </c>
      <c r="AW46" s="30" t="s">
        <v>309</v>
      </c>
      <c r="AX46" s="33" t="s">
        <v>798</v>
      </c>
      <c r="AY46" s="33"/>
      <c r="AZ46" s="33"/>
      <c r="BA46" s="33">
        <v>10</v>
      </c>
      <c r="BB46" s="33" t="s">
        <v>41</v>
      </c>
      <c r="BC46" s="33" t="s">
        <v>41</v>
      </c>
      <c r="BD46" s="33" t="s">
        <v>41</v>
      </c>
      <c r="BE46" s="33" t="s">
        <v>41</v>
      </c>
      <c r="BF46" s="33" t="s">
        <v>41</v>
      </c>
      <c r="BG46" s="33" t="s">
        <v>41</v>
      </c>
      <c r="BH46" s="33" t="s">
        <v>41</v>
      </c>
      <c r="BI46" s="33" t="s">
        <v>41</v>
      </c>
      <c r="BJ46" s="33" t="s">
        <v>41</v>
      </c>
      <c r="BK46" s="33" t="s">
        <v>41</v>
      </c>
      <c r="BL46" s="33" t="s">
        <v>621</v>
      </c>
      <c r="BM46" s="33" t="s">
        <v>319</v>
      </c>
      <c r="BN46" s="33" t="s">
        <v>319</v>
      </c>
      <c r="BO46" s="33" t="s">
        <v>319</v>
      </c>
      <c r="BP46" s="33" t="s">
        <v>805</v>
      </c>
      <c r="BQ46" s="33" t="s">
        <v>309</v>
      </c>
      <c r="BR46" s="33" t="s">
        <v>309</v>
      </c>
      <c r="BS46" s="33" t="s">
        <v>319</v>
      </c>
      <c r="BT46" s="33"/>
      <c r="BU46" s="33"/>
      <c r="BV46" s="33"/>
      <c r="BW46" s="35"/>
      <c r="BX46" s="35"/>
      <c r="BY46" s="32" t="s">
        <v>309</v>
      </c>
      <c r="BZ46" s="32" t="s">
        <v>309</v>
      </c>
      <c r="CA46" s="32" t="s">
        <v>309</v>
      </c>
      <c r="CB46" s="32" t="s">
        <v>309</v>
      </c>
      <c r="CC46" s="32" t="s">
        <v>309</v>
      </c>
      <c r="CD46" s="32" t="s">
        <v>309</v>
      </c>
      <c r="CE46" s="32" t="s">
        <v>309</v>
      </c>
      <c r="CF46" s="32" t="s">
        <v>319</v>
      </c>
      <c r="CG46" s="32" t="s">
        <v>309</v>
      </c>
      <c r="CH46" s="32"/>
      <c r="CI46" s="32" t="s">
        <v>140</v>
      </c>
      <c r="CJ46" s="32" t="s">
        <v>319</v>
      </c>
      <c r="CK46" s="32" t="s">
        <v>319</v>
      </c>
      <c r="CL46" s="32" t="s">
        <v>319</v>
      </c>
    </row>
    <row r="47" spans="1:111" s="36" customFormat="1" ht="71.400000000000006" customHeight="1" x14ac:dyDescent="0.3">
      <c r="A47" s="30">
        <v>40</v>
      </c>
      <c r="B47" s="31">
        <v>44223</v>
      </c>
      <c r="C47" s="30" t="s">
        <v>144</v>
      </c>
      <c r="D47" s="30"/>
      <c r="E47" s="30"/>
      <c r="F47" s="30" t="s">
        <v>816</v>
      </c>
      <c r="G47" s="30" t="s">
        <v>788</v>
      </c>
      <c r="H47" s="30" t="s">
        <v>817</v>
      </c>
      <c r="I47" s="30"/>
      <c r="J47" s="30"/>
      <c r="K47" s="30"/>
      <c r="L47" s="30" t="s">
        <v>801</v>
      </c>
      <c r="M47" s="30" t="s">
        <v>818</v>
      </c>
      <c r="N47" s="30" t="s">
        <v>175</v>
      </c>
      <c r="O47" s="30" t="s">
        <v>646</v>
      </c>
      <c r="P47" s="30" t="s">
        <v>595</v>
      </c>
      <c r="Q47" s="30" t="s">
        <v>466</v>
      </c>
      <c r="R47" s="30" t="s">
        <v>819</v>
      </c>
      <c r="S47" s="30" t="s">
        <v>319</v>
      </c>
      <c r="T47" s="30" t="s">
        <v>41</v>
      </c>
      <c r="U47" s="30" t="s">
        <v>41</v>
      </c>
      <c r="V47" s="30"/>
      <c r="W47" s="30"/>
      <c r="X47" s="30"/>
      <c r="Y47" s="30"/>
      <c r="Z47" s="30" t="s">
        <v>41</v>
      </c>
      <c r="AA47" s="30" t="s">
        <v>41</v>
      </c>
      <c r="AB47" s="30" t="s">
        <v>41</v>
      </c>
      <c r="AC47" s="30"/>
      <c r="AD47" s="30"/>
      <c r="AE47" s="30"/>
      <c r="AF47" s="30"/>
      <c r="AG47" s="30"/>
      <c r="AH47" s="30"/>
      <c r="AI47" s="30"/>
      <c r="AJ47" s="32" t="s">
        <v>319</v>
      </c>
      <c r="AK47" s="32" t="s">
        <v>319</v>
      </c>
      <c r="AL47" s="32"/>
      <c r="AM47" s="32" t="s">
        <v>319</v>
      </c>
      <c r="AN47" s="32"/>
      <c r="AO47" s="32"/>
      <c r="AP47" s="32"/>
      <c r="AQ47" s="32"/>
      <c r="AR47" s="32" t="s">
        <v>319</v>
      </c>
      <c r="AS47" s="32"/>
      <c r="AT47" s="32" t="s">
        <v>468</v>
      </c>
      <c r="AU47" s="32" t="s">
        <v>52</v>
      </c>
      <c r="AV47" s="30" t="s">
        <v>144</v>
      </c>
      <c r="AW47" s="30" t="s">
        <v>309</v>
      </c>
      <c r="AX47" s="33" t="s">
        <v>798</v>
      </c>
      <c r="AY47" s="33"/>
      <c r="AZ47" s="33"/>
      <c r="BA47" s="33">
        <v>10</v>
      </c>
      <c r="BB47" s="33" t="s">
        <v>41</v>
      </c>
      <c r="BC47" s="33" t="s">
        <v>41</v>
      </c>
      <c r="BD47" s="33" t="s">
        <v>41</v>
      </c>
      <c r="BE47" s="33" t="s">
        <v>41</v>
      </c>
      <c r="BF47" s="33" t="s">
        <v>41</v>
      </c>
      <c r="BG47" s="33" t="s">
        <v>41</v>
      </c>
      <c r="BH47" s="33" t="s">
        <v>41</v>
      </c>
      <c r="BI47" s="33" t="s">
        <v>41</v>
      </c>
      <c r="BJ47" s="33" t="s">
        <v>41</v>
      </c>
      <c r="BK47" s="33" t="s">
        <v>41</v>
      </c>
      <c r="BL47" s="33" t="s">
        <v>319</v>
      </c>
      <c r="BM47" s="33" t="s">
        <v>319</v>
      </c>
      <c r="BN47" s="33" t="s">
        <v>319</v>
      </c>
      <c r="BO47" s="33" t="s">
        <v>309</v>
      </c>
      <c r="BP47" s="33" t="s">
        <v>820</v>
      </c>
      <c r="BQ47" s="33" t="s">
        <v>309</v>
      </c>
      <c r="BR47" s="33" t="s">
        <v>309</v>
      </c>
      <c r="BS47" s="33" t="s">
        <v>319</v>
      </c>
      <c r="BT47" s="33"/>
      <c r="BU47" s="33"/>
      <c r="BV47" s="33"/>
      <c r="BW47" s="35"/>
      <c r="BX47" s="35"/>
      <c r="BY47" s="32" t="s">
        <v>309</v>
      </c>
      <c r="BZ47" s="32" t="s">
        <v>309</v>
      </c>
      <c r="CA47" s="32" t="s">
        <v>309</v>
      </c>
      <c r="CB47" s="32" t="s">
        <v>309</v>
      </c>
      <c r="CC47" s="32" t="s">
        <v>309</v>
      </c>
      <c r="CD47" s="32" t="s">
        <v>309</v>
      </c>
      <c r="CE47" s="32" t="s">
        <v>309</v>
      </c>
      <c r="CF47" s="32" t="s">
        <v>319</v>
      </c>
      <c r="CG47" s="32" t="s">
        <v>309</v>
      </c>
      <c r="CH47" s="32"/>
      <c r="CI47" s="32" t="s">
        <v>144</v>
      </c>
      <c r="CJ47" s="32" t="s">
        <v>319</v>
      </c>
      <c r="CK47" s="32" t="s">
        <v>319</v>
      </c>
      <c r="CL47" s="32" t="s">
        <v>319</v>
      </c>
    </row>
    <row r="48" spans="1:111" s="36" customFormat="1" ht="62.7" customHeight="1" x14ac:dyDescent="0.3">
      <c r="A48" s="30">
        <v>41</v>
      </c>
      <c r="B48" s="31">
        <v>44223</v>
      </c>
      <c r="C48" s="30" t="s">
        <v>231</v>
      </c>
      <c r="D48" s="30"/>
      <c r="E48" s="30"/>
      <c r="F48" s="30" t="s">
        <v>821</v>
      </c>
      <c r="G48" s="30" t="s">
        <v>461</v>
      </c>
      <c r="H48" s="33" t="s">
        <v>822</v>
      </c>
      <c r="I48" s="30"/>
      <c r="J48" s="30"/>
      <c r="K48" s="30"/>
      <c r="L48" s="30" t="s">
        <v>823</v>
      </c>
      <c r="M48" s="30" t="s">
        <v>823</v>
      </c>
      <c r="N48" s="30" t="s">
        <v>175</v>
      </c>
      <c r="O48" s="30" t="s">
        <v>646</v>
      </c>
      <c r="P48" s="30" t="s">
        <v>595</v>
      </c>
      <c r="Q48" s="30" t="s">
        <v>466</v>
      </c>
      <c r="R48" s="30" t="s">
        <v>824</v>
      </c>
      <c r="S48" s="30" t="s">
        <v>309</v>
      </c>
      <c r="T48" s="30" t="s">
        <v>41</v>
      </c>
      <c r="U48" s="30" t="s">
        <v>41</v>
      </c>
      <c r="V48" s="30" t="s">
        <v>41</v>
      </c>
      <c r="W48" s="30"/>
      <c r="X48" s="30"/>
      <c r="Y48" s="30"/>
      <c r="Z48" s="30" t="s">
        <v>41</v>
      </c>
      <c r="AA48" s="30" t="s">
        <v>41</v>
      </c>
      <c r="AB48" s="30" t="s">
        <v>41</v>
      </c>
      <c r="AC48" s="30"/>
      <c r="AD48" s="30"/>
      <c r="AE48" s="30"/>
      <c r="AF48" s="30"/>
      <c r="AG48" s="30"/>
      <c r="AH48" s="30"/>
      <c r="AI48" s="30"/>
      <c r="AJ48" s="32" t="s">
        <v>309</v>
      </c>
      <c r="AK48" s="32" t="s">
        <v>309</v>
      </c>
      <c r="AL48" s="32"/>
      <c r="AM48" s="32" t="s">
        <v>319</v>
      </c>
      <c r="AN48" s="32" t="s">
        <v>309</v>
      </c>
      <c r="AO48" s="32" t="s">
        <v>825</v>
      </c>
      <c r="AP48" s="32" t="s">
        <v>826</v>
      </c>
      <c r="AQ48" s="32"/>
      <c r="AR48" s="32" t="s">
        <v>719</v>
      </c>
      <c r="AS48" s="32"/>
      <c r="AT48" s="32" t="s">
        <v>827</v>
      </c>
      <c r="AU48" s="32"/>
      <c r="AV48" s="30" t="s">
        <v>828</v>
      </c>
      <c r="AW48" s="30" t="s">
        <v>309</v>
      </c>
      <c r="AX48" s="33" t="s">
        <v>470</v>
      </c>
      <c r="AY48" s="33" t="s">
        <v>471</v>
      </c>
      <c r="AZ48" s="33"/>
      <c r="BA48" s="34" t="s">
        <v>472</v>
      </c>
      <c r="BB48" s="33" t="s">
        <v>41</v>
      </c>
      <c r="BC48" s="33" t="s">
        <v>41</v>
      </c>
      <c r="BD48" s="33" t="s">
        <v>41</v>
      </c>
      <c r="BE48" s="33" t="s">
        <v>41</v>
      </c>
      <c r="BF48" s="33" t="s">
        <v>41</v>
      </c>
      <c r="BG48" s="33" t="s">
        <v>41</v>
      </c>
      <c r="BH48" s="33" t="s">
        <v>41</v>
      </c>
      <c r="BI48" s="33" t="s">
        <v>41</v>
      </c>
      <c r="BJ48" s="33" t="s">
        <v>41</v>
      </c>
      <c r="BK48" s="33" t="s">
        <v>41</v>
      </c>
      <c r="BL48" s="33" t="s">
        <v>621</v>
      </c>
      <c r="BM48" s="33" t="s">
        <v>319</v>
      </c>
      <c r="BN48" s="33" t="s">
        <v>319</v>
      </c>
      <c r="BO48" s="33" t="s">
        <v>319</v>
      </c>
      <c r="BP48" s="33" t="s">
        <v>829</v>
      </c>
      <c r="BQ48" s="33" t="s">
        <v>309</v>
      </c>
      <c r="BR48" s="33" t="s">
        <v>309</v>
      </c>
      <c r="BS48" s="33" t="s">
        <v>319</v>
      </c>
      <c r="BT48" s="33"/>
      <c r="BU48" s="33"/>
      <c r="BV48" s="33"/>
      <c r="BW48" s="35"/>
      <c r="BX48" s="35"/>
      <c r="BY48" s="32" t="s">
        <v>319</v>
      </c>
      <c r="BZ48" s="32" t="s">
        <v>319</v>
      </c>
      <c r="CA48" s="32" t="s">
        <v>319</v>
      </c>
      <c r="CB48" s="32" t="s">
        <v>319</v>
      </c>
      <c r="CC48" s="32" t="s">
        <v>319</v>
      </c>
      <c r="CD48" s="32" t="s">
        <v>319</v>
      </c>
      <c r="CE48" s="32" t="s">
        <v>319</v>
      </c>
      <c r="CF48" s="32" t="s">
        <v>319</v>
      </c>
      <c r="CG48" s="32" t="s">
        <v>309</v>
      </c>
      <c r="CH48" s="32"/>
      <c r="CI48" s="32" t="s">
        <v>319</v>
      </c>
      <c r="CJ48" s="32" t="s">
        <v>319</v>
      </c>
      <c r="CK48" s="32" t="s">
        <v>319</v>
      </c>
      <c r="CL48" s="32" t="s">
        <v>319</v>
      </c>
      <c r="CM48" s="36" t="s">
        <v>830</v>
      </c>
    </row>
    <row r="49" spans="1:111" s="36" customFormat="1" ht="80.25" customHeight="1" x14ac:dyDescent="0.3">
      <c r="A49" s="30">
        <v>42</v>
      </c>
      <c r="B49" s="31">
        <v>44223</v>
      </c>
      <c r="C49" s="30" t="s">
        <v>248</v>
      </c>
      <c r="D49" s="30"/>
      <c r="E49" s="30"/>
      <c r="F49" s="30" t="s">
        <v>831</v>
      </c>
      <c r="G49" s="30" t="s">
        <v>461</v>
      </c>
      <c r="H49" s="30" t="s">
        <v>832</v>
      </c>
      <c r="I49" s="30"/>
      <c r="J49" s="30"/>
      <c r="K49" s="30"/>
      <c r="L49" s="30" t="s">
        <v>833</v>
      </c>
      <c r="M49" s="30" t="s">
        <v>834</v>
      </c>
      <c r="N49" s="30" t="s">
        <v>175</v>
      </c>
      <c r="O49" s="30" t="s">
        <v>646</v>
      </c>
      <c r="P49" s="30" t="s">
        <v>595</v>
      </c>
      <c r="Q49" s="30" t="s">
        <v>466</v>
      </c>
      <c r="R49" s="30" t="s">
        <v>319</v>
      </c>
      <c r="S49" s="30" t="s">
        <v>835</v>
      </c>
      <c r="T49" s="30" t="s">
        <v>41</v>
      </c>
      <c r="U49" s="30" t="s">
        <v>41</v>
      </c>
      <c r="V49" s="30" t="s">
        <v>41</v>
      </c>
      <c r="W49" s="30"/>
      <c r="X49" s="30"/>
      <c r="Y49" s="30"/>
      <c r="Z49" s="30" t="s">
        <v>41</v>
      </c>
      <c r="AA49" s="30" t="s">
        <v>41</v>
      </c>
      <c r="AB49" s="30" t="s">
        <v>41</v>
      </c>
      <c r="AC49" s="30"/>
      <c r="AD49" s="30"/>
      <c r="AE49" s="30"/>
      <c r="AF49" s="30"/>
      <c r="AG49" s="30"/>
      <c r="AH49" s="30"/>
      <c r="AI49" s="30"/>
      <c r="AJ49" s="32" t="s">
        <v>319</v>
      </c>
      <c r="AK49" s="32" t="s">
        <v>319</v>
      </c>
      <c r="AL49" s="32"/>
      <c r="AM49" s="32" t="s">
        <v>319</v>
      </c>
      <c r="AN49" s="32" t="s">
        <v>701</v>
      </c>
      <c r="AO49" s="32"/>
      <c r="AP49" s="32"/>
      <c r="AQ49" s="32"/>
      <c r="AR49" s="32" t="s">
        <v>836</v>
      </c>
      <c r="AS49" s="32"/>
      <c r="AT49" s="32" t="s">
        <v>837</v>
      </c>
      <c r="AU49" s="32"/>
      <c r="AV49" s="30" t="s">
        <v>838</v>
      </c>
      <c r="AW49" s="30" t="s">
        <v>309</v>
      </c>
      <c r="AX49" s="33" t="s">
        <v>470</v>
      </c>
      <c r="AY49" s="33" t="s">
        <v>471</v>
      </c>
      <c r="AZ49" s="33"/>
      <c r="BA49" s="34" t="s">
        <v>472</v>
      </c>
      <c r="BB49" s="33" t="s">
        <v>41</v>
      </c>
      <c r="BC49" s="33" t="s">
        <v>41</v>
      </c>
      <c r="BD49" s="33" t="s">
        <v>41</v>
      </c>
      <c r="BE49" s="33" t="s">
        <v>41</v>
      </c>
      <c r="BF49" s="33" t="s">
        <v>41</v>
      </c>
      <c r="BG49" s="33" t="s">
        <v>41</v>
      </c>
      <c r="BH49" s="33" t="s">
        <v>41</v>
      </c>
      <c r="BI49" s="33" t="s">
        <v>41</v>
      </c>
      <c r="BJ49" s="33" t="s">
        <v>41</v>
      </c>
      <c r="BK49" s="33" t="s">
        <v>41</v>
      </c>
      <c r="BL49" s="33" t="s">
        <v>621</v>
      </c>
      <c r="BM49" s="33" t="s">
        <v>319</v>
      </c>
      <c r="BN49" s="33" t="s">
        <v>319</v>
      </c>
      <c r="BO49" s="33" t="s">
        <v>319</v>
      </c>
      <c r="BP49" s="33" t="s">
        <v>839</v>
      </c>
      <c r="BQ49" s="33" t="s">
        <v>309</v>
      </c>
      <c r="BR49" s="33" t="s">
        <v>309</v>
      </c>
      <c r="BS49" s="33" t="s">
        <v>319</v>
      </c>
      <c r="BT49" s="33"/>
      <c r="BU49" s="33"/>
      <c r="BV49" s="33"/>
      <c r="BW49" s="35" t="s">
        <v>840</v>
      </c>
      <c r="BX49" s="35"/>
      <c r="BY49" s="32" t="s">
        <v>309</v>
      </c>
      <c r="BZ49" s="32" t="s">
        <v>309</v>
      </c>
      <c r="CA49" s="32" t="s">
        <v>309</v>
      </c>
      <c r="CB49" s="32" t="s">
        <v>309</v>
      </c>
      <c r="CC49" s="32" t="s">
        <v>319</v>
      </c>
      <c r="CD49" s="32" t="s">
        <v>319</v>
      </c>
      <c r="CE49" s="32" t="s">
        <v>309</v>
      </c>
      <c r="CF49" s="32" t="s">
        <v>309</v>
      </c>
      <c r="CG49" s="32" t="s">
        <v>309</v>
      </c>
      <c r="CH49" s="32"/>
      <c r="CI49" s="32" t="s">
        <v>841</v>
      </c>
      <c r="CJ49" s="32" t="s">
        <v>319</v>
      </c>
      <c r="CK49" s="32" t="s">
        <v>319</v>
      </c>
      <c r="CL49" s="32" t="s">
        <v>319</v>
      </c>
      <c r="CM49" s="36" t="s">
        <v>842</v>
      </c>
    </row>
    <row r="50" spans="1:111" s="36" customFormat="1" ht="62.7" customHeight="1" x14ac:dyDescent="0.3">
      <c r="A50" s="30">
        <v>43</v>
      </c>
      <c r="B50" s="31">
        <v>44223</v>
      </c>
      <c r="C50" s="30" t="s">
        <v>227</v>
      </c>
      <c r="D50" s="30"/>
      <c r="E50" s="30"/>
      <c r="F50" s="30" t="s">
        <v>227</v>
      </c>
      <c r="G50" s="30" t="s">
        <v>461</v>
      </c>
      <c r="H50" s="30" t="s">
        <v>832</v>
      </c>
      <c r="I50" s="30"/>
      <c r="J50" s="30"/>
      <c r="K50" s="30"/>
      <c r="L50" s="30" t="s">
        <v>833</v>
      </c>
      <c r="M50" s="30" t="s">
        <v>843</v>
      </c>
      <c r="N50" s="30" t="s">
        <v>175</v>
      </c>
      <c r="O50" s="30" t="s">
        <v>646</v>
      </c>
      <c r="P50" s="30" t="s">
        <v>595</v>
      </c>
      <c r="Q50" s="30" t="s">
        <v>466</v>
      </c>
      <c r="R50" s="30" t="s">
        <v>844</v>
      </c>
      <c r="S50" s="30" t="s">
        <v>309</v>
      </c>
      <c r="T50" s="30" t="s">
        <v>41</v>
      </c>
      <c r="U50" s="30" t="s">
        <v>41</v>
      </c>
      <c r="V50" s="30"/>
      <c r="W50" s="30"/>
      <c r="X50" s="30" t="s">
        <v>41</v>
      </c>
      <c r="Y50" s="30"/>
      <c r="Z50" s="30" t="s">
        <v>41</v>
      </c>
      <c r="AA50" s="30" t="s">
        <v>41</v>
      </c>
      <c r="AB50" s="30" t="s">
        <v>41</v>
      </c>
      <c r="AC50" s="30"/>
      <c r="AD50" s="30"/>
      <c r="AE50" s="30"/>
      <c r="AF50" s="30"/>
      <c r="AG50" s="30"/>
      <c r="AH50" s="30"/>
      <c r="AI50" s="30"/>
      <c r="AJ50" s="32" t="s">
        <v>319</v>
      </c>
      <c r="AK50" s="32" t="s">
        <v>309</v>
      </c>
      <c r="AL50" s="32"/>
      <c r="AM50" s="32" t="s">
        <v>309</v>
      </c>
      <c r="AN50" s="32" t="s">
        <v>845</v>
      </c>
      <c r="AO50" s="32"/>
      <c r="AP50" s="32" t="s">
        <v>846</v>
      </c>
      <c r="AQ50" s="32"/>
      <c r="AR50" s="32" t="s">
        <v>847</v>
      </c>
      <c r="AS50" s="32"/>
      <c r="AT50" s="32" t="s">
        <v>848</v>
      </c>
      <c r="AU50" s="32"/>
      <c r="AV50" s="30" t="s">
        <v>849</v>
      </c>
      <c r="AW50" s="30" t="s">
        <v>309</v>
      </c>
      <c r="AX50" s="33" t="s">
        <v>470</v>
      </c>
      <c r="AY50" s="33" t="s">
        <v>471</v>
      </c>
      <c r="AZ50" s="33"/>
      <c r="BA50" s="34" t="s">
        <v>472</v>
      </c>
      <c r="BB50" s="33" t="s">
        <v>41</v>
      </c>
      <c r="BC50" s="33" t="s">
        <v>41</v>
      </c>
      <c r="BD50" s="33" t="s">
        <v>41</v>
      </c>
      <c r="BE50" s="33" t="s">
        <v>41</v>
      </c>
      <c r="BF50" s="33" t="s">
        <v>41</v>
      </c>
      <c r="BG50" s="33" t="s">
        <v>41</v>
      </c>
      <c r="BH50" s="33" t="s">
        <v>41</v>
      </c>
      <c r="BI50" s="33" t="s">
        <v>41</v>
      </c>
      <c r="BJ50" s="33" t="s">
        <v>41</v>
      </c>
      <c r="BK50" s="33" t="s">
        <v>41</v>
      </c>
      <c r="BL50" s="33" t="s">
        <v>621</v>
      </c>
      <c r="BM50" s="33" t="s">
        <v>319</v>
      </c>
      <c r="BN50" s="33" t="s">
        <v>319</v>
      </c>
      <c r="BO50" s="33" t="s">
        <v>319</v>
      </c>
      <c r="BP50" s="33" t="s">
        <v>850</v>
      </c>
      <c r="BQ50" s="33" t="s">
        <v>309</v>
      </c>
      <c r="BR50" s="33" t="s">
        <v>309</v>
      </c>
      <c r="BS50" s="33" t="s">
        <v>319</v>
      </c>
      <c r="BT50" s="33"/>
      <c r="BU50" s="33"/>
      <c r="BV50" s="33"/>
      <c r="BW50" s="35"/>
      <c r="BX50" s="35"/>
      <c r="BY50" s="32" t="s">
        <v>319</v>
      </c>
      <c r="BZ50" s="32" t="s">
        <v>319</v>
      </c>
      <c r="CA50" s="32" t="s">
        <v>319</v>
      </c>
      <c r="CB50" s="32" t="s">
        <v>319</v>
      </c>
      <c r="CC50" s="32" t="s">
        <v>319</v>
      </c>
      <c r="CD50" s="32" t="s">
        <v>319</v>
      </c>
      <c r="CE50" s="32" t="s">
        <v>319</v>
      </c>
      <c r="CF50" s="32" t="s">
        <v>319</v>
      </c>
      <c r="CG50" s="32" t="s">
        <v>309</v>
      </c>
      <c r="CH50" s="32"/>
      <c r="CI50" s="32" t="s">
        <v>319</v>
      </c>
      <c r="CJ50" s="32" t="s">
        <v>319</v>
      </c>
      <c r="CK50" s="32" t="s">
        <v>319</v>
      </c>
      <c r="CL50" s="32" t="s">
        <v>319</v>
      </c>
      <c r="CM50" s="36" t="s">
        <v>830</v>
      </c>
    </row>
    <row r="51" spans="1:111" s="36" customFormat="1" ht="62.7" customHeight="1" x14ac:dyDescent="0.3">
      <c r="A51" s="30">
        <v>44</v>
      </c>
      <c r="B51" s="31">
        <v>44223</v>
      </c>
      <c r="C51" s="30" t="s">
        <v>236</v>
      </c>
      <c r="D51" s="30"/>
      <c r="E51" s="30"/>
      <c r="F51" s="30" t="s">
        <v>851</v>
      </c>
      <c r="G51" s="30" t="s">
        <v>461</v>
      </c>
      <c r="H51" s="30" t="s">
        <v>852</v>
      </c>
      <c r="I51" s="30"/>
      <c r="J51" s="30"/>
      <c r="K51" s="30"/>
      <c r="L51" s="30" t="s">
        <v>853</v>
      </c>
      <c r="M51" s="30" t="s">
        <v>854</v>
      </c>
      <c r="N51" s="30" t="s">
        <v>175</v>
      </c>
      <c r="O51" s="30" t="s">
        <v>646</v>
      </c>
      <c r="P51" s="30" t="s">
        <v>595</v>
      </c>
      <c r="Q51" s="30" t="s">
        <v>466</v>
      </c>
      <c r="R51" s="30" t="s">
        <v>319</v>
      </c>
      <c r="S51" s="30" t="s">
        <v>319</v>
      </c>
      <c r="T51" s="30" t="s">
        <v>41</v>
      </c>
      <c r="U51" s="30" t="s">
        <v>41</v>
      </c>
      <c r="V51" s="30" t="s">
        <v>41</v>
      </c>
      <c r="W51" s="30"/>
      <c r="X51" s="30"/>
      <c r="Y51" s="30"/>
      <c r="Z51" s="30" t="s">
        <v>41</v>
      </c>
      <c r="AA51" s="30" t="s">
        <v>41</v>
      </c>
      <c r="AB51" s="30" t="s">
        <v>41</v>
      </c>
      <c r="AC51" s="30"/>
      <c r="AD51" s="30"/>
      <c r="AE51" s="30"/>
      <c r="AF51" s="30"/>
      <c r="AG51" s="30"/>
      <c r="AH51" s="30"/>
      <c r="AI51" s="30"/>
      <c r="AJ51" s="32" t="s">
        <v>319</v>
      </c>
      <c r="AK51" s="32" t="s">
        <v>309</v>
      </c>
      <c r="AL51" s="32"/>
      <c r="AM51" s="32" t="s">
        <v>309</v>
      </c>
      <c r="AN51" s="32" t="s">
        <v>855</v>
      </c>
      <c r="AO51" s="32"/>
      <c r="AP51" s="32" t="s">
        <v>856</v>
      </c>
      <c r="AQ51" s="32"/>
      <c r="AR51" s="32" t="s">
        <v>857</v>
      </c>
      <c r="AS51" s="32"/>
      <c r="AT51" s="32" t="s">
        <v>858</v>
      </c>
      <c r="AU51" s="32"/>
      <c r="AV51" s="30" t="s">
        <v>859</v>
      </c>
      <c r="AW51" s="30" t="s">
        <v>309</v>
      </c>
      <c r="AX51" s="33" t="s">
        <v>470</v>
      </c>
      <c r="AY51" s="33" t="s">
        <v>471</v>
      </c>
      <c r="AZ51" s="33"/>
      <c r="BA51" s="34" t="s">
        <v>472</v>
      </c>
      <c r="BB51" s="33"/>
      <c r="BC51" s="33" t="s">
        <v>41</v>
      </c>
      <c r="BD51" s="33"/>
      <c r="BE51" s="33"/>
      <c r="BF51" s="33"/>
      <c r="BG51" s="33"/>
      <c r="BH51" s="33" t="s">
        <v>41</v>
      </c>
      <c r="BI51" s="33"/>
      <c r="BJ51" s="33"/>
      <c r="BK51" s="33"/>
      <c r="BL51" s="33" t="s">
        <v>621</v>
      </c>
      <c r="BM51" s="33" t="s">
        <v>319</v>
      </c>
      <c r="BN51" s="33" t="s">
        <v>319</v>
      </c>
      <c r="BO51" s="33" t="s">
        <v>319</v>
      </c>
      <c r="BP51" s="33" t="s">
        <v>319</v>
      </c>
      <c r="BQ51" s="33" t="s">
        <v>309</v>
      </c>
      <c r="BR51" s="33" t="s">
        <v>309</v>
      </c>
      <c r="BS51" s="33" t="s">
        <v>319</v>
      </c>
      <c r="BT51" s="33"/>
      <c r="BU51" s="33"/>
      <c r="BV51" s="33"/>
      <c r="BW51" s="35"/>
      <c r="BX51" s="35"/>
      <c r="BY51" s="32" t="s">
        <v>309</v>
      </c>
      <c r="BZ51" s="32" t="s">
        <v>309</v>
      </c>
      <c r="CA51" s="32" t="s">
        <v>309</v>
      </c>
      <c r="CB51" s="32" t="s">
        <v>309</v>
      </c>
      <c r="CC51" s="32" t="s">
        <v>319</v>
      </c>
      <c r="CD51" s="32" t="s">
        <v>319</v>
      </c>
      <c r="CE51" s="32" t="s">
        <v>309</v>
      </c>
      <c r="CF51" s="32" t="s">
        <v>319</v>
      </c>
      <c r="CG51" s="32" t="s">
        <v>309</v>
      </c>
      <c r="CH51" s="32"/>
      <c r="CI51" s="32" t="s">
        <v>236</v>
      </c>
      <c r="CJ51" s="32" t="s">
        <v>309</v>
      </c>
      <c r="CK51" s="32" t="s">
        <v>309</v>
      </c>
      <c r="CL51" s="32" t="s">
        <v>309</v>
      </c>
      <c r="CN51" s="32" t="s">
        <v>860</v>
      </c>
      <c r="CO51" s="32" t="s">
        <v>41</v>
      </c>
      <c r="CP51" s="32"/>
      <c r="CQ51" s="32"/>
      <c r="CR51" s="32"/>
      <c r="CS51" s="32" t="s">
        <v>861</v>
      </c>
      <c r="CT51" s="32">
        <v>14</v>
      </c>
      <c r="CU51" s="30" t="s">
        <v>862</v>
      </c>
      <c r="CV51" s="33" t="s">
        <v>863</v>
      </c>
      <c r="CW51" s="33" t="s">
        <v>863</v>
      </c>
      <c r="CX51" s="32" t="s">
        <v>864</v>
      </c>
      <c r="CY51" s="32" t="s">
        <v>41</v>
      </c>
      <c r="CZ51" s="32"/>
      <c r="DA51" s="32"/>
      <c r="DB51" s="32" t="s">
        <v>865</v>
      </c>
      <c r="DC51" s="32" t="s">
        <v>861</v>
      </c>
      <c r="DD51" s="32">
        <v>14</v>
      </c>
      <c r="DE51" s="30" t="s">
        <v>862</v>
      </c>
      <c r="DF51" s="30" t="s">
        <v>862</v>
      </c>
      <c r="DG51" s="33" t="s">
        <v>866</v>
      </c>
    </row>
    <row r="52" spans="1:111" s="36" customFormat="1" ht="62.7" customHeight="1" x14ac:dyDescent="0.3">
      <c r="A52" s="30">
        <v>45</v>
      </c>
      <c r="B52" s="31">
        <v>44223</v>
      </c>
      <c r="C52" s="30" t="s">
        <v>184</v>
      </c>
      <c r="D52" s="30"/>
      <c r="E52" s="30"/>
      <c r="F52" s="30" t="s">
        <v>867</v>
      </c>
      <c r="G52" s="30" t="s">
        <v>868</v>
      </c>
      <c r="H52" s="30" t="s">
        <v>657</v>
      </c>
      <c r="I52" s="30"/>
      <c r="J52" s="30"/>
      <c r="K52" s="30"/>
      <c r="L52" s="30" t="s">
        <v>869</v>
      </c>
      <c r="M52" s="30" t="s">
        <v>186</v>
      </c>
      <c r="N52" s="30" t="s">
        <v>175</v>
      </c>
      <c r="O52" s="30" t="s">
        <v>646</v>
      </c>
      <c r="P52" s="30" t="s">
        <v>595</v>
      </c>
      <c r="Q52" s="30" t="s">
        <v>466</v>
      </c>
      <c r="R52" s="30" t="s">
        <v>870</v>
      </c>
      <c r="S52" s="30" t="s">
        <v>319</v>
      </c>
      <c r="T52" s="30" t="s">
        <v>41</v>
      </c>
      <c r="U52" s="30"/>
      <c r="V52" s="30"/>
      <c r="W52" s="30"/>
      <c r="X52" s="30"/>
      <c r="Y52" s="30"/>
      <c r="Z52" s="30" t="s">
        <v>41</v>
      </c>
      <c r="AA52" s="30" t="s">
        <v>41</v>
      </c>
      <c r="AB52" s="30" t="s">
        <v>41</v>
      </c>
      <c r="AC52" s="30"/>
      <c r="AD52" s="30"/>
      <c r="AE52" s="30"/>
      <c r="AF52" s="30"/>
      <c r="AG52" s="30"/>
      <c r="AH52" s="30"/>
      <c r="AI52" s="30"/>
      <c r="AJ52" s="32" t="s">
        <v>319</v>
      </c>
      <c r="AK52" s="32" t="s">
        <v>319</v>
      </c>
      <c r="AL52" s="32"/>
      <c r="AM52" s="32" t="s">
        <v>309</v>
      </c>
      <c r="AN52" s="32" t="s">
        <v>319</v>
      </c>
      <c r="AO52" s="32"/>
      <c r="AP52" s="32"/>
      <c r="AQ52" s="32"/>
      <c r="AR52" s="32" t="s">
        <v>871</v>
      </c>
      <c r="AS52" s="32"/>
      <c r="AT52" s="32" t="s">
        <v>872</v>
      </c>
      <c r="AU52" s="32"/>
      <c r="AV52" s="30" t="s">
        <v>873</v>
      </c>
      <c r="AW52" s="30" t="s">
        <v>309</v>
      </c>
      <c r="AX52" s="33" t="s">
        <v>675</v>
      </c>
      <c r="AY52" s="33" t="s">
        <v>868</v>
      </c>
      <c r="AZ52" s="33"/>
      <c r="BA52" s="34" t="s">
        <v>874</v>
      </c>
      <c r="BB52" s="33" t="s">
        <v>41</v>
      </c>
      <c r="BC52" s="33"/>
      <c r="BD52" s="33"/>
      <c r="BE52" s="33"/>
      <c r="BF52" s="33"/>
      <c r="BG52" s="33"/>
      <c r="BH52" s="33"/>
      <c r="BI52" s="33"/>
      <c r="BJ52" s="33"/>
      <c r="BK52" s="33"/>
      <c r="BL52" s="33" t="s">
        <v>621</v>
      </c>
      <c r="BM52" s="33" t="s">
        <v>319</v>
      </c>
      <c r="BN52" s="33" t="s">
        <v>319</v>
      </c>
      <c r="BO52" s="33" t="s">
        <v>319</v>
      </c>
      <c r="BP52" s="33" t="s">
        <v>319</v>
      </c>
      <c r="BQ52" s="33" t="s">
        <v>309</v>
      </c>
      <c r="BR52" s="33" t="s">
        <v>309</v>
      </c>
      <c r="BS52" s="33" t="s">
        <v>319</v>
      </c>
      <c r="BT52" s="33"/>
      <c r="BU52" s="33"/>
      <c r="BV52" s="33"/>
      <c r="BW52" s="35"/>
      <c r="BX52" s="35"/>
      <c r="BY52" s="32" t="s">
        <v>309</v>
      </c>
      <c r="BZ52" s="32" t="s">
        <v>309</v>
      </c>
      <c r="CA52" s="32" t="s">
        <v>309</v>
      </c>
      <c r="CB52" s="32" t="s">
        <v>309</v>
      </c>
      <c r="CC52" s="32" t="s">
        <v>309</v>
      </c>
      <c r="CD52" s="32" t="s">
        <v>309</v>
      </c>
      <c r="CE52" s="32" t="s">
        <v>309</v>
      </c>
      <c r="CF52" s="32" t="s">
        <v>319</v>
      </c>
      <c r="CG52" s="32" t="s">
        <v>309</v>
      </c>
      <c r="CH52" s="32"/>
      <c r="CI52" s="32" t="s">
        <v>184</v>
      </c>
      <c r="CJ52" s="32" t="s">
        <v>309</v>
      </c>
      <c r="CK52" s="32" t="s">
        <v>309</v>
      </c>
      <c r="CL52" s="32" t="s">
        <v>309</v>
      </c>
      <c r="CN52" s="32" t="s">
        <v>875</v>
      </c>
      <c r="CO52" s="32"/>
      <c r="CP52" s="32" t="s">
        <v>41</v>
      </c>
      <c r="CQ52" s="32"/>
      <c r="CR52" s="32"/>
      <c r="CS52" s="32" t="s">
        <v>13</v>
      </c>
      <c r="CT52" s="32">
        <v>21</v>
      </c>
      <c r="CU52" s="30" t="s">
        <v>184</v>
      </c>
      <c r="CV52" s="63" t="s">
        <v>876</v>
      </c>
      <c r="CW52" s="33" t="s">
        <v>877</v>
      </c>
      <c r="CX52" s="32" t="s">
        <v>653</v>
      </c>
      <c r="CY52" s="32"/>
      <c r="CZ52" s="32" t="s">
        <v>41</v>
      </c>
      <c r="DA52" s="32"/>
      <c r="DB52" s="32"/>
      <c r="DC52" s="32" t="s">
        <v>13</v>
      </c>
      <c r="DD52" s="32">
        <v>21</v>
      </c>
      <c r="DE52" s="30" t="s">
        <v>184</v>
      </c>
      <c r="DF52" s="63" t="s">
        <v>878</v>
      </c>
      <c r="DG52" s="33" t="s">
        <v>879</v>
      </c>
    </row>
    <row r="53" spans="1:111" s="36" customFormat="1" ht="62.7" customHeight="1" x14ac:dyDescent="0.3">
      <c r="A53" s="30">
        <v>46</v>
      </c>
      <c r="B53" s="31">
        <v>44070</v>
      </c>
      <c r="C53" s="30" t="s">
        <v>880</v>
      </c>
      <c r="D53" s="30"/>
      <c r="E53" s="30"/>
      <c r="F53" s="30"/>
      <c r="G53" s="30" t="s">
        <v>642</v>
      </c>
      <c r="H53" s="30"/>
      <c r="I53" s="30"/>
      <c r="J53" s="30"/>
      <c r="K53" s="30"/>
      <c r="L53" s="30"/>
      <c r="M53" s="30" t="s">
        <v>880</v>
      </c>
      <c r="N53" s="30" t="s">
        <v>175</v>
      </c>
      <c r="O53" s="30" t="s">
        <v>6</v>
      </c>
      <c r="P53" s="30"/>
      <c r="Q53" s="30"/>
      <c r="R53" s="30" t="s">
        <v>319</v>
      </c>
      <c r="S53" s="30" t="s">
        <v>319</v>
      </c>
      <c r="T53" s="30" t="s">
        <v>41</v>
      </c>
      <c r="U53" s="30"/>
      <c r="V53" s="30"/>
      <c r="W53" s="30"/>
      <c r="X53" s="30" t="s">
        <v>41</v>
      </c>
      <c r="Y53" s="30"/>
      <c r="Z53" s="30" t="s">
        <v>41</v>
      </c>
      <c r="AA53" s="30" t="s">
        <v>41</v>
      </c>
      <c r="AB53" s="30" t="s">
        <v>41</v>
      </c>
      <c r="AC53" s="30"/>
      <c r="AD53" s="30"/>
      <c r="AE53" s="30"/>
      <c r="AF53" s="30"/>
      <c r="AG53" s="30"/>
      <c r="AH53" s="30"/>
      <c r="AI53" s="30"/>
      <c r="AJ53" s="32" t="s">
        <v>309</v>
      </c>
      <c r="AK53" s="32" t="s">
        <v>309</v>
      </c>
      <c r="AL53" s="32"/>
      <c r="AM53" s="32" t="s">
        <v>309</v>
      </c>
      <c r="AN53" s="32" t="s">
        <v>691</v>
      </c>
      <c r="AO53" s="32" t="s">
        <v>881</v>
      </c>
      <c r="AP53" s="32" t="s">
        <v>882</v>
      </c>
      <c r="AQ53" s="32"/>
      <c r="AR53" s="32" t="s">
        <v>883</v>
      </c>
      <c r="AS53" s="32"/>
      <c r="AT53" s="32" t="s">
        <v>884</v>
      </c>
      <c r="AU53" s="32"/>
      <c r="AV53" s="30" t="s">
        <v>880</v>
      </c>
      <c r="AW53" s="30" t="s">
        <v>319</v>
      </c>
      <c r="AX53" s="33" t="s">
        <v>675</v>
      </c>
      <c r="AY53" s="33"/>
      <c r="AZ53" s="33"/>
      <c r="BA53" s="33">
        <v>10</v>
      </c>
      <c r="BB53" s="33" t="s">
        <v>41</v>
      </c>
      <c r="BC53" s="33" t="s">
        <v>41</v>
      </c>
      <c r="BD53" s="33" t="s">
        <v>41</v>
      </c>
      <c r="BE53" s="33" t="s">
        <v>41</v>
      </c>
      <c r="BF53" s="33" t="s">
        <v>41</v>
      </c>
      <c r="BG53" s="33" t="s">
        <v>41</v>
      </c>
      <c r="BH53" s="33" t="s">
        <v>41</v>
      </c>
      <c r="BI53" s="33" t="s">
        <v>41</v>
      </c>
      <c r="BJ53" s="33" t="s">
        <v>41</v>
      </c>
      <c r="BK53" s="33" t="s">
        <v>41</v>
      </c>
      <c r="BL53" s="33" t="s">
        <v>621</v>
      </c>
      <c r="BM53" s="33" t="s">
        <v>309</v>
      </c>
      <c r="BN53" s="33" t="s">
        <v>319</v>
      </c>
      <c r="BO53" s="33" t="s">
        <v>309</v>
      </c>
      <c r="BP53" s="33" t="s">
        <v>319</v>
      </c>
      <c r="BQ53" s="33" t="s">
        <v>319</v>
      </c>
      <c r="BR53" s="33" t="s">
        <v>309</v>
      </c>
      <c r="BS53" s="33" t="s">
        <v>309</v>
      </c>
      <c r="BT53" s="33"/>
      <c r="BU53" s="33"/>
      <c r="BV53" s="33"/>
      <c r="BW53" s="35"/>
      <c r="BX53" s="35"/>
      <c r="BY53" s="32" t="s">
        <v>319</v>
      </c>
      <c r="BZ53" s="32" t="s">
        <v>319</v>
      </c>
      <c r="CA53" s="32" t="s">
        <v>319</v>
      </c>
      <c r="CB53" s="32" t="s">
        <v>319</v>
      </c>
      <c r="CC53" s="32" t="s">
        <v>319</v>
      </c>
      <c r="CD53" s="32" t="s">
        <v>319</v>
      </c>
      <c r="CE53" s="32" t="s">
        <v>319</v>
      </c>
      <c r="CF53" s="32" t="s">
        <v>319</v>
      </c>
      <c r="CG53" s="32" t="s">
        <v>319</v>
      </c>
      <c r="CH53" s="32"/>
      <c r="CI53" s="32" t="s">
        <v>319</v>
      </c>
      <c r="CJ53" s="32" t="s">
        <v>319</v>
      </c>
      <c r="CK53" s="32" t="s">
        <v>319</v>
      </c>
      <c r="CL53" s="32" t="s">
        <v>319</v>
      </c>
    </row>
    <row r="54" spans="1:111" s="36" customFormat="1" ht="62.7" customHeight="1" x14ac:dyDescent="0.3">
      <c r="A54" s="30" t="s">
        <v>885</v>
      </c>
      <c r="B54" s="31">
        <v>44253</v>
      </c>
      <c r="C54" s="30" t="s">
        <v>181</v>
      </c>
      <c r="D54" s="30"/>
      <c r="E54" s="30"/>
      <c r="F54" s="30"/>
      <c r="G54" s="30" t="s">
        <v>642</v>
      </c>
      <c r="H54" s="30"/>
      <c r="I54" s="30"/>
      <c r="J54" s="30" t="s">
        <v>886</v>
      </c>
      <c r="K54" s="30"/>
      <c r="L54" s="30"/>
      <c r="M54" s="30" t="s">
        <v>887</v>
      </c>
      <c r="N54" s="30" t="s">
        <v>175</v>
      </c>
      <c r="O54" s="30" t="s">
        <v>888</v>
      </c>
      <c r="P54" s="30"/>
      <c r="Q54" s="30"/>
      <c r="R54" s="30" t="s">
        <v>319</v>
      </c>
      <c r="S54" s="30" t="s">
        <v>319</v>
      </c>
      <c r="T54" s="30"/>
      <c r="U54" s="30"/>
      <c r="V54" s="30"/>
      <c r="W54" s="30"/>
      <c r="X54" s="30"/>
      <c r="Y54" s="30"/>
      <c r="Z54" s="30" t="s">
        <v>41</v>
      </c>
      <c r="AA54" s="30" t="s">
        <v>41</v>
      </c>
      <c r="AB54" s="30"/>
      <c r="AC54" s="30"/>
      <c r="AD54" s="30"/>
      <c r="AE54" s="30"/>
      <c r="AF54" s="30"/>
      <c r="AG54" s="30"/>
      <c r="AH54" s="30"/>
      <c r="AI54" s="30"/>
      <c r="AJ54" s="32"/>
      <c r="AK54" s="32"/>
      <c r="AL54" s="32"/>
      <c r="AM54" s="32" t="s">
        <v>319</v>
      </c>
      <c r="AN54" s="32"/>
      <c r="AO54" s="32"/>
      <c r="AP54" s="32"/>
      <c r="AQ54" s="32"/>
      <c r="AR54" s="32" t="s">
        <v>319</v>
      </c>
      <c r="AS54" s="32"/>
      <c r="AT54" s="32" t="s">
        <v>468</v>
      </c>
      <c r="AU54" s="32" t="s">
        <v>889</v>
      </c>
      <c r="AV54" s="30" t="s">
        <v>890</v>
      </c>
      <c r="AW54" s="30" t="s">
        <v>309</v>
      </c>
      <c r="AX54" s="33" t="s">
        <v>891</v>
      </c>
      <c r="AY54" s="33"/>
      <c r="AZ54" s="33"/>
      <c r="BA54" s="33"/>
      <c r="BB54" s="33" t="s">
        <v>41</v>
      </c>
      <c r="BC54" s="33" t="s">
        <v>41</v>
      </c>
      <c r="BD54" s="33" t="s">
        <v>41</v>
      </c>
      <c r="BE54" s="33" t="s">
        <v>41</v>
      </c>
      <c r="BF54" s="33" t="s">
        <v>41</v>
      </c>
      <c r="BG54" s="33" t="s">
        <v>41</v>
      </c>
      <c r="BH54" s="33" t="s">
        <v>41</v>
      </c>
      <c r="BI54" s="33" t="s">
        <v>41</v>
      </c>
      <c r="BJ54" s="33" t="s">
        <v>41</v>
      </c>
      <c r="BK54" s="33" t="s">
        <v>41</v>
      </c>
      <c r="BL54" s="33" t="s">
        <v>319</v>
      </c>
      <c r="BM54" s="33" t="s">
        <v>319</v>
      </c>
      <c r="BN54" s="33" t="s">
        <v>319</v>
      </c>
      <c r="BO54" s="33" t="s">
        <v>319</v>
      </c>
      <c r="BP54" s="33" t="s">
        <v>319</v>
      </c>
      <c r="BQ54" s="33" t="s">
        <v>319</v>
      </c>
      <c r="BR54" s="33" t="s">
        <v>309</v>
      </c>
      <c r="BS54" s="33" t="s">
        <v>309</v>
      </c>
      <c r="BT54" s="33"/>
      <c r="BU54" s="33"/>
      <c r="BV54" s="33"/>
      <c r="BW54" s="35"/>
      <c r="BX54" s="35"/>
      <c r="BY54" s="32" t="s">
        <v>309</v>
      </c>
      <c r="BZ54" s="32" t="s">
        <v>309</v>
      </c>
      <c r="CA54" s="32" t="s">
        <v>309</v>
      </c>
      <c r="CB54" s="32" t="s">
        <v>309</v>
      </c>
      <c r="CC54" s="32" t="s">
        <v>309</v>
      </c>
      <c r="CD54" s="32" t="s">
        <v>309</v>
      </c>
      <c r="CE54" s="32" t="s">
        <v>309</v>
      </c>
      <c r="CF54" s="32" t="s">
        <v>309</v>
      </c>
      <c r="CG54" s="32" t="s">
        <v>309</v>
      </c>
      <c r="CH54" s="32"/>
      <c r="CI54" s="32" t="s">
        <v>180</v>
      </c>
      <c r="CJ54" s="32" t="s">
        <v>309</v>
      </c>
      <c r="CK54" s="32" t="s">
        <v>309</v>
      </c>
      <c r="CL54" s="32" t="s">
        <v>309</v>
      </c>
      <c r="CM54" s="36" t="s">
        <v>892</v>
      </c>
      <c r="CN54" s="32"/>
      <c r="CO54" s="32" t="s">
        <v>41</v>
      </c>
      <c r="CP54" s="32"/>
      <c r="CQ54" s="32"/>
      <c r="CR54" s="32"/>
      <c r="CS54" s="32" t="s">
        <v>684</v>
      </c>
      <c r="CT54" s="32">
        <v>4</v>
      </c>
      <c r="CU54" s="30" t="s">
        <v>180</v>
      </c>
      <c r="CV54" s="33" t="s">
        <v>180</v>
      </c>
      <c r="CW54" s="33" t="s">
        <v>893</v>
      </c>
      <c r="CX54" s="32"/>
      <c r="CY54" s="32" t="s">
        <v>41</v>
      </c>
      <c r="CZ54" s="32"/>
      <c r="DA54" s="32"/>
      <c r="DB54" s="32"/>
      <c r="DC54" s="32" t="s">
        <v>684</v>
      </c>
      <c r="DD54" s="32">
        <v>4</v>
      </c>
      <c r="DE54" s="30" t="s">
        <v>894</v>
      </c>
      <c r="DF54" s="33" t="s">
        <v>894</v>
      </c>
      <c r="DG54" s="33" t="s">
        <v>895</v>
      </c>
    </row>
    <row r="55" spans="1:111" s="36" customFormat="1" ht="62.7" customHeight="1" x14ac:dyDescent="0.3">
      <c r="A55" s="30" t="s">
        <v>896</v>
      </c>
      <c r="B55" s="31">
        <v>44070</v>
      </c>
      <c r="C55" s="30" t="s">
        <v>251</v>
      </c>
      <c r="D55" s="30"/>
      <c r="E55" s="30"/>
      <c r="F55" s="30"/>
      <c r="G55" s="30" t="s">
        <v>642</v>
      </c>
      <c r="H55" s="30"/>
      <c r="I55" s="30"/>
      <c r="J55" s="30" t="s">
        <v>897</v>
      </c>
      <c r="K55" s="30"/>
      <c r="L55" s="30"/>
      <c r="M55" s="30" t="s">
        <v>897</v>
      </c>
      <c r="N55" s="30" t="s">
        <v>175</v>
      </c>
      <c r="O55" s="30" t="s">
        <v>646</v>
      </c>
      <c r="P55" s="30"/>
      <c r="Q55" s="30"/>
      <c r="R55" s="30" t="s">
        <v>898</v>
      </c>
      <c r="S55" s="30" t="s">
        <v>309</v>
      </c>
      <c r="T55" s="30" t="s">
        <v>41</v>
      </c>
      <c r="U55" s="30"/>
      <c r="V55" s="30"/>
      <c r="W55" s="30"/>
      <c r="X55" s="30" t="s">
        <v>41</v>
      </c>
      <c r="Y55" s="30"/>
      <c r="Z55" s="30" t="s">
        <v>41</v>
      </c>
      <c r="AA55" s="30" t="s">
        <v>41</v>
      </c>
      <c r="AB55" s="30" t="s">
        <v>41</v>
      </c>
      <c r="AC55" s="30"/>
      <c r="AD55" s="30"/>
      <c r="AE55" s="30"/>
      <c r="AF55" s="30"/>
      <c r="AG55" s="30"/>
      <c r="AH55" s="30"/>
      <c r="AI55" s="30"/>
      <c r="AJ55" s="32" t="s">
        <v>309</v>
      </c>
      <c r="AK55" s="32" t="s">
        <v>309</v>
      </c>
      <c r="AL55" s="32"/>
      <c r="AM55" s="32" t="s">
        <v>309</v>
      </c>
      <c r="AN55" s="32" t="s">
        <v>691</v>
      </c>
      <c r="AO55" s="32" t="s">
        <v>899</v>
      </c>
      <c r="AP55" s="32" t="s">
        <v>900</v>
      </c>
      <c r="AQ55" s="32"/>
      <c r="AR55" s="32" t="s">
        <v>901</v>
      </c>
      <c r="AS55" s="32"/>
      <c r="AT55" s="32" t="s">
        <v>902</v>
      </c>
      <c r="AU55" s="32"/>
      <c r="AV55" s="30" t="s">
        <v>251</v>
      </c>
      <c r="AW55" s="30" t="s">
        <v>319</v>
      </c>
      <c r="AX55" s="33" t="s">
        <v>571</v>
      </c>
      <c r="AY55" s="33"/>
      <c r="AZ55" s="33"/>
      <c r="BA55" s="33"/>
      <c r="BB55" s="33" t="s">
        <v>41</v>
      </c>
      <c r="BC55" s="33" t="s">
        <v>41</v>
      </c>
      <c r="BD55" s="33" t="s">
        <v>41</v>
      </c>
      <c r="BE55" s="33" t="s">
        <v>41</v>
      </c>
      <c r="BF55" s="33" t="s">
        <v>41</v>
      </c>
      <c r="BG55" s="33" t="s">
        <v>41</v>
      </c>
      <c r="BH55" s="33" t="s">
        <v>41</v>
      </c>
      <c r="BI55" s="33" t="s">
        <v>41</v>
      </c>
      <c r="BJ55" s="33" t="s">
        <v>41</v>
      </c>
      <c r="BK55" s="33" t="s">
        <v>41</v>
      </c>
      <c r="BL55" s="33" t="s">
        <v>319</v>
      </c>
      <c r="BM55" s="33" t="s">
        <v>319</v>
      </c>
      <c r="BN55" s="33" t="s">
        <v>319</v>
      </c>
      <c r="BO55" s="33" t="s">
        <v>309</v>
      </c>
      <c r="BP55" s="33" t="s">
        <v>319</v>
      </c>
      <c r="BQ55" s="33" t="s">
        <v>319</v>
      </c>
      <c r="BR55" s="33" t="s">
        <v>309</v>
      </c>
      <c r="BS55" s="33" t="s">
        <v>309</v>
      </c>
      <c r="BT55" s="33"/>
      <c r="BU55" s="33"/>
      <c r="BV55" s="33"/>
      <c r="BW55" s="35" t="s">
        <v>903</v>
      </c>
      <c r="BX55" s="35"/>
      <c r="BY55" s="32" t="s">
        <v>319</v>
      </c>
      <c r="BZ55" s="32" t="s">
        <v>319</v>
      </c>
      <c r="CA55" s="32" t="s">
        <v>319</v>
      </c>
      <c r="CB55" s="32" t="s">
        <v>319</v>
      </c>
      <c r="CC55" s="32" t="s">
        <v>319</v>
      </c>
      <c r="CD55" s="32" t="s">
        <v>319</v>
      </c>
      <c r="CE55" s="32" t="s">
        <v>319</v>
      </c>
      <c r="CF55" s="32" t="s">
        <v>319</v>
      </c>
      <c r="CG55" s="32" t="s">
        <v>319</v>
      </c>
      <c r="CH55" s="32"/>
      <c r="CI55" s="32" t="s">
        <v>319</v>
      </c>
      <c r="CJ55" s="32" t="s">
        <v>319</v>
      </c>
      <c r="CK55" s="32" t="s">
        <v>319</v>
      </c>
      <c r="CL55" s="32" t="s">
        <v>319</v>
      </c>
    </row>
    <row r="56" spans="1:111" s="36" customFormat="1" ht="62.7" customHeight="1" x14ac:dyDescent="0.3">
      <c r="A56" s="30">
        <v>48</v>
      </c>
      <c r="B56" s="31">
        <v>44070</v>
      </c>
      <c r="C56" s="30" t="s">
        <v>118</v>
      </c>
      <c r="D56" s="30"/>
      <c r="E56" s="30"/>
      <c r="F56" s="30"/>
      <c r="G56" s="30" t="s">
        <v>642</v>
      </c>
      <c r="H56" s="30"/>
      <c r="I56" s="30"/>
      <c r="J56" s="30"/>
      <c r="K56" s="30"/>
      <c r="L56" s="30"/>
      <c r="M56" s="30" t="s">
        <v>904</v>
      </c>
      <c r="N56" s="30" t="s">
        <v>175</v>
      </c>
      <c r="O56" s="30" t="s">
        <v>6</v>
      </c>
      <c r="P56" s="30"/>
      <c r="Q56" s="30"/>
      <c r="R56" s="30" t="s">
        <v>319</v>
      </c>
      <c r="S56" s="30" t="s">
        <v>319</v>
      </c>
      <c r="T56" s="30"/>
      <c r="U56" s="30"/>
      <c r="V56" s="30"/>
      <c r="W56" s="30"/>
      <c r="X56" s="30" t="s">
        <v>41</v>
      </c>
      <c r="Y56" s="30"/>
      <c r="Z56" s="30" t="s">
        <v>41</v>
      </c>
      <c r="AA56" s="30" t="s">
        <v>41</v>
      </c>
      <c r="AB56" s="30"/>
      <c r="AC56" s="30"/>
      <c r="AD56" s="30"/>
      <c r="AE56" s="30"/>
      <c r="AF56" s="30"/>
      <c r="AG56" s="30"/>
      <c r="AH56" s="30"/>
      <c r="AI56" s="30"/>
      <c r="AJ56" s="32" t="s">
        <v>309</v>
      </c>
      <c r="AK56" s="32" t="s">
        <v>309</v>
      </c>
      <c r="AL56" s="32"/>
      <c r="AM56" s="32" t="s">
        <v>309</v>
      </c>
      <c r="AN56" s="32" t="s">
        <v>691</v>
      </c>
      <c r="AO56" s="32" t="s">
        <v>905</v>
      </c>
      <c r="AP56" s="32" t="s">
        <v>906</v>
      </c>
      <c r="AQ56" s="32"/>
      <c r="AR56" s="32" t="s">
        <v>907</v>
      </c>
      <c r="AS56" s="32"/>
      <c r="AT56" s="32" t="s">
        <v>908</v>
      </c>
      <c r="AU56" s="32"/>
      <c r="AV56" s="30" t="s">
        <v>118</v>
      </c>
      <c r="AW56" s="30" t="s">
        <v>319</v>
      </c>
      <c r="AX56" s="33" t="s">
        <v>571</v>
      </c>
      <c r="AY56" s="33"/>
      <c r="AZ56" s="33"/>
      <c r="BA56" s="33"/>
      <c r="BB56" s="33" t="s">
        <v>41</v>
      </c>
      <c r="BC56" s="33" t="s">
        <v>41</v>
      </c>
      <c r="BD56" s="33" t="s">
        <v>41</v>
      </c>
      <c r="BE56" s="33" t="s">
        <v>41</v>
      </c>
      <c r="BF56" s="33" t="s">
        <v>41</v>
      </c>
      <c r="BG56" s="33" t="s">
        <v>41</v>
      </c>
      <c r="BH56" s="33" t="s">
        <v>41</v>
      </c>
      <c r="BI56" s="33" t="s">
        <v>41</v>
      </c>
      <c r="BJ56" s="33" t="s">
        <v>41</v>
      </c>
      <c r="BK56" s="33" t="s">
        <v>41</v>
      </c>
      <c r="BL56" s="33" t="s">
        <v>319</v>
      </c>
      <c r="BM56" s="33" t="s">
        <v>319</v>
      </c>
      <c r="BN56" s="33" t="s">
        <v>319</v>
      </c>
      <c r="BO56" s="33" t="s">
        <v>319</v>
      </c>
      <c r="BP56" s="33" t="s">
        <v>319</v>
      </c>
      <c r="BQ56" s="33" t="s">
        <v>319</v>
      </c>
      <c r="BR56" s="33" t="s">
        <v>309</v>
      </c>
      <c r="BS56" s="33" t="s">
        <v>309</v>
      </c>
      <c r="BT56" s="33"/>
      <c r="BU56" s="33"/>
      <c r="BV56" s="33"/>
      <c r="BW56" s="35" t="s">
        <v>903</v>
      </c>
      <c r="BX56" s="35"/>
      <c r="BY56" s="32" t="s">
        <v>319</v>
      </c>
      <c r="BZ56" s="32" t="s">
        <v>319</v>
      </c>
      <c r="CA56" s="32" t="s">
        <v>319</v>
      </c>
      <c r="CB56" s="32" t="s">
        <v>319</v>
      </c>
      <c r="CC56" s="32" t="s">
        <v>319</v>
      </c>
      <c r="CD56" s="32" t="s">
        <v>319</v>
      </c>
      <c r="CE56" s="32" t="s">
        <v>319</v>
      </c>
      <c r="CF56" s="32" t="s">
        <v>319</v>
      </c>
      <c r="CG56" s="32" t="s">
        <v>319</v>
      </c>
      <c r="CH56" s="32"/>
      <c r="CI56" s="32" t="s">
        <v>319</v>
      </c>
      <c r="CJ56" s="32" t="s">
        <v>319</v>
      </c>
      <c r="CK56" s="32" t="s">
        <v>319</v>
      </c>
      <c r="CL56" s="32" t="s">
        <v>319</v>
      </c>
    </row>
    <row r="57" spans="1:111" s="36" customFormat="1" ht="62.7" customHeight="1" x14ac:dyDescent="0.3">
      <c r="A57" s="30">
        <v>49</v>
      </c>
      <c r="B57" s="31">
        <v>44070</v>
      </c>
      <c r="C57" s="30" t="s">
        <v>165</v>
      </c>
      <c r="D57" s="30"/>
      <c r="E57" s="30"/>
      <c r="F57" s="30"/>
      <c r="G57" s="30" t="s">
        <v>642</v>
      </c>
      <c r="H57" s="30"/>
      <c r="I57" s="30"/>
      <c r="J57" s="30"/>
      <c r="K57" s="30"/>
      <c r="L57" s="30"/>
      <c r="M57" s="30" t="s">
        <v>165</v>
      </c>
      <c r="N57" s="30" t="s">
        <v>175</v>
      </c>
      <c r="O57" s="30" t="s">
        <v>646</v>
      </c>
      <c r="P57" s="30"/>
      <c r="Q57" s="30"/>
      <c r="R57" s="30" t="s">
        <v>909</v>
      </c>
      <c r="S57" s="30" t="s">
        <v>309</v>
      </c>
      <c r="T57" s="30" t="s">
        <v>41</v>
      </c>
      <c r="U57" s="30"/>
      <c r="V57" s="30"/>
      <c r="W57" s="30"/>
      <c r="X57" s="30"/>
      <c r="Y57" s="30"/>
      <c r="Z57" s="30"/>
      <c r="AA57" s="30" t="s">
        <v>41</v>
      </c>
      <c r="AB57" s="30" t="s">
        <v>41</v>
      </c>
      <c r="AC57" s="30"/>
      <c r="AD57" s="30"/>
      <c r="AE57" s="30"/>
      <c r="AF57" s="30"/>
      <c r="AG57" s="30"/>
      <c r="AH57" s="30"/>
      <c r="AI57" s="30"/>
      <c r="AJ57" s="32" t="s">
        <v>309</v>
      </c>
      <c r="AK57" s="32" t="s">
        <v>309</v>
      </c>
      <c r="AL57" s="32"/>
      <c r="AM57" s="32" t="s">
        <v>309</v>
      </c>
      <c r="AN57" s="32" t="s">
        <v>691</v>
      </c>
      <c r="AO57" s="32" t="s">
        <v>910</v>
      </c>
      <c r="AP57" s="32" t="s">
        <v>911</v>
      </c>
      <c r="AQ57" s="32"/>
      <c r="AR57" s="32" t="s">
        <v>912</v>
      </c>
      <c r="AS57" s="32"/>
      <c r="AT57" s="32" t="s">
        <v>913</v>
      </c>
      <c r="AU57" s="32"/>
      <c r="AV57" s="30" t="s">
        <v>165</v>
      </c>
      <c r="AW57" s="30" t="s">
        <v>319</v>
      </c>
      <c r="AX57" s="33" t="s">
        <v>571</v>
      </c>
      <c r="AY57" s="33"/>
      <c r="AZ57" s="33"/>
      <c r="BA57" s="33"/>
      <c r="BB57" s="33" t="s">
        <v>41</v>
      </c>
      <c r="BC57" s="33" t="s">
        <v>41</v>
      </c>
      <c r="BD57" s="33" t="s">
        <v>41</v>
      </c>
      <c r="BE57" s="33" t="s">
        <v>41</v>
      </c>
      <c r="BF57" s="33" t="s">
        <v>41</v>
      </c>
      <c r="BG57" s="33" t="s">
        <v>41</v>
      </c>
      <c r="BH57" s="33" t="s">
        <v>41</v>
      </c>
      <c r="BI57" s="33" t="s">
        <v>41</v>
      </c>
      <c r="BJ57" s="33" t="s">
        <v>41</v>
      </c>
      <c r="BK57" s="33" t="s">
        <v>41</v>
      </c>
      <c r="BL57" s="33" t="s">
        <v>319</v>
      </c>
      <c r="BM57" s="33" t="s">
        <v>319</v>
      </c>
      <c r="BN57" s="33" t="s">
        <v>319</v>
      </c>
      <c r="BO57" s="33" t="s">
        <v>319</v>
      </c>
      <c r="BP57" s="33" t="s">
        <v>319</v>
      </c>
      <c r="BQ57" s="33" t="s">
        <v>319</v>
      </c>
      <c r="BR57" s="33" t="s">
        <v>309</v>
      </c>
      <c r="BS57" s="33" t="s">
        <v>309</v>
      </c>
      <c r="BT57" s="33"/>
      <c r="BU57" s="33"/>
      <c r="BV57" s="33"/>
      <c r="BW57" s="35" t="s">
        <v>903</v>
      </c>
      <c r="BX57" s="35"/>
      <c r="BY57" s="32" t="s">
        <v>309</v>
      </c>
      <c r="BZ57" s="32" t="s">
        <v>309</v>
      </c>
      <c r="CA57" s="32" t="s">
        <v>309</v>
      </c>
      <c r="CB57" s="32" t="s">
        <v>309</v>
      </c>
      <c r="CC57" s="32" t="s">
        <v>319</v>
      </c>
      <c r="CD57" s="32" t="s">
        <v>309</v>
      </c>
      <c r="CE57" s="32" t="s">
        <v>319</v>
      </c>
      <c r="CF57" s="32" t="s">
        <v>319</v>
      </c>
      <c r="CG57" s="32" t="s">
        <v>319</v>
      </c>
      <c r="CH57" s="32"/>
      <c r="CI57" s="32" t="s">
        <v>165</v>
      </c>
      <c r="CJ57" s="32" t="s">
        <v>309</v>
      </c>
      <c r="CK57" s="32" t="s">
        <v>319</v>
      </c>
      <c r="CL57" s="32" t="s">
        <v>319</v>
      </c>
      <c r="CM57" s="36" t="s">
        <v>914</v>
      </c>
    </row>
    <row r="58" spans="1:111" s="36" customFormat="1" ht="62.7" customHeight="1" x14ac:dyDescent="0.3">
      <c r="A58" s="30">
        <v>50</v>
      </c>
      <c r="B58" s="31">
        <v>44070</v>
      </c>
      <c r="C58" s="30" t="s">
        <v>102</v>
      </c>
      <c r="D58" s="30"/>
      <c r="E58" s="30"/>
      <c r="F58" s="30"/>
      <c r="G58" s="30" t="s">
        <v>642</v>
      </c>
      <c r="H58" s="30"/>
      <c r="I58" s="30"/>
      <c r="J58" s="30"/>
      <c r="K58" s="30"/>
      <c r="L58" s="30"/>
      <c r="M58" s="30" t="s">
        <v>915</v>
      </c>
      <c r="N58" s="30" t="s">
        <v>175</v>
      </c>
      <c r="O58" s="30" t="s">
        <v>6</v>
      </c>
      <c r="P58" s="30"/>
      <c r="Q58" s="30"/>
      <c r="R58" s="30" t="s">
        <v>319</v>
      </c>
      <c r="S58" s="30" t="s">
        <v>319</v>
      </c>
      <c r="T58" s="30" t="s">
        <v>41</v>
      </c>
      <c r="U58" s="30"/>
      <c r="V58" s="30" t="s">
        <v>41</v>
      </c>
      <c r="W58" s="30"/>
      <c r="X58" s="30" t="s">
        <v>41</v>
      </c>
      <c r="Y58" s="30"/>
      <c r="Z58" s="30"/>
      <c r="AA58" s="30" t="s">
        <v>41</v>
      </c>
      <c r="AB58" s="30" t="s">
        <v>41</v>
      </c>
      <c r="AC58" s="30"/>
      <c r="AD58" s="30"/>
      <c r="AE58" s="30"/>
      <c r="AF58" s="30"/>
      <c r="AG58" s="30"/>
      <c r="AH58" s="30"/>
      <c r="AI58" s="30"/>
      <c r="AJ58" s="32" t="s">
        <v>309</v>
      </c>
      <c r="AK58" s="32" t="s">
        <v>916</v>
      </c>
      <c r="AL58" s="32"/>
      <c r="AM58" s="32" t="s">
        <v>309</v>
      </c>
      <c r="AN58" s="32" t="s">
        <v>917</v>
      </c>
      <c r="AO58" s="32" t="s">
        <v>918</v>
      </c>
      <c r="AP58" s="32" t="s">
        <v>919</v>
      </c>
      <c r="AQ58" s="32"/>
      <c r="AR58" s="32" t="s">
        <v>920</v>
      </c>
      <c r="AS58" s="32"/>
      <c r="AT58" s="32" t="s">
        <v>921</v>
      </c>
      <c r="AU58" s="32"/>
      <c r="AV58" s="30" t="s">
        <v>100</v>
      </c>
      <c r="AW58" s="30" t="s">
        <v>319</v>
      </c>
      <c r="AX58" s="33" t="s">
        <v>35</v>
      </c>
      <c r="AY58" s="33"/>
      <c r="AZ58" s="33" t="s">
        <v>452</v>
      </c>
      <c r="BA58" s="33">
        <v>4</v>
      </c>
      <c r="BB58" s="33" t="s">
        <v>41</v>
      </c>
      <c r="BC58" s="33" t="s">
        <v>41</v>
      </c>
      <c r="BD58" s="33" t="s">
        <v>41</v>
      </c>
      <c r="BE58" s="33" t="s">
        <v>41</v>
      </c>
      <c r="BF58" s="33" t="s">
        <v>41</v>
      </c>
      <c r="BG58" s="33" t="s">
        <v>41</v>
      </c>
      <c r="BH58" s="33" t="s">
        <v>41</v>
      </c>
      <c r="BI58" s="33" t="s">
        <v>41</v>
      </c>
      <c r="BJ58" s="33" t="s">
        <v>41</v>
      </c>
      <c r="BK58" s="33" t="s">
        <v>41</v>
      </c>
      <c r="BL58" s="33" t="s">
        <v>319</v>
      </c>
      <c r="BM58" s="33" t="s">
        <v>309</v>
      </c>
      <c r="BN58" s="33" t="s">
        <v>309</v>
      </c>
      <c r="BO58" s="33" t="s">
        <v>309</v>
      </c>
      <c r="BP58" s="33" t="s">
        <v>922</v>
      </c>
      <c r="BQ58" s="33" t="s">
        <v>319</v>
      </c>
      <c r="BR58" s="33" t="s">
        <v>309</v>
      </c>
      <c r="BS58" s="33" t="s">
        <v>319</v>
      </c>
      <c r="BT58" s="33"/>
      <c r="BU58" s="33"/>
      <c r="BV58" s="33"/>
      <c r="BW58" s="35"/>
      <c r="BX58" s="35"/>
      <c r="BY58" s="32" t="s">
        <v>319</v>
      </c>
      <c r="BZ58" s="32" t="s">
        <v>319</v>
      </c>
      <c r="CA58" s="32" t="s">
        <v>319</v>
      </c>
      <c r="CB58" s="32" t="s">
        <v>319</v>
      </c>
      <c r="CC58" s="32" t="s">
        <v>319</v>
      </c>
      <c r="CD58" s="32" t="s">
        <v>319</v>
      </c>
      <c r="CE58" s="32" t="s">
        <v>319</v>
      </c>
      <c r="CF58" s="32" t="s">
        <v>319</v>
      </c>
      <c r="CG58" s="32" t="s">
        <v>319</v>
      </c>
      <c r="CH58" s="32"/>
      <c r="CI58" s="32" t="s">
        <v>319</v>
      </c>
      <c r="CJ58" s="32" t="s">
        <v>319</v>
      </c>
      <c r="CK58" s="32" t="s">
        <v>319</v>
      </c>
      <c r="CL58" s="32" t="s">
        <v>319</v>
      </c>
    </row>
    <row r="59" spans="1:111" s="36" customFormat="1" ht="62.7" customHeight="1" x14ac:dyDescent="0.3">
      <c r="A59" s="30">
        <v>51</v>
      </c>
      <c r="B59" s="31">
        <v>44223</v>
      </c>
      <c r="C59" s="30" t="s">
        <v>162</v>
      </c>
      <c r="D59" s="30"/>
      <c r="E59" s="30"/>
      <c r="F59" s="30" t="s">
        <v>161</v>
      </c>
      <c r="G59" s="30" t="s">
        <v>642</v>
      </c>
      <c r="H59" s="30" t="s">
        <v>832</v>
      </c>
      <c r="I59" s="30"/>
      <c r="J59" s="30"/>
      <c r="K59" s="30"/>
      <c r="L59" s="30"/>
      <c r="M59" s="30" t="s">
        <v>162</v>
      </c>
      <c r="N59" s="30" t="s">
        <v>175</v>
      </c>
      <c r="O59" s="30" t="s">
        <v>6</v>
      </c>
      <c r="P59" s="30" t="s">
        <v>595</v>
      </c>
      <c r="Q59" s="30" t="s">
        <v>466</v>
      </c>
      <c r="R59" s="30" t="s">
        <v>319</v>
      </c>
      <c r="S59" s="30" t="s">
        <v>319</v>
      </c>
      <c r="T59" s="30" t="s">
        <v>41</v>
      </c>
      <c r="U59" s="30"/>
      <c r="V59" s="30"/>
      <c r="W59" s="30"/>
      <c r="X59" s="30" t="s">
        <v>41</v>
      </c>
      <c r="Y59" s="30"/>
      <c r="Z59" s="30"/>
      <c r="AA59" s="30" t="s">
        <v>41</v>
      </c>
      <c r="AB59" s="30" t="s">
        <v>41</v>
      </c>
      <c r="AC59" s="30"/>
      <c r="AD59" s="30"/>
      <c r="AE59" s="30"/>
      <c r="AF59" s="30"/>
      <c r="AG59" s="30"/>
      <c r="AH59" s="30"/>
      <c r="AI59" s="30"/>
      <c r="AJ59" s="32" t="s">
        <v>309</v>
      </c>
      <c r="AK59" s="32" t="s">
        <v>309</v>
      </c>
      <c r="AL59" s="32"/>
      <c r="AM59" s="32" t="s">
        <v>309</v>
      </c>
      <c r="AN59" s="32" t="s">
        <v>691</v>
      </c>
      <c r="AO59" s="32" t="s">
        <v>923</v>
      </c>
      <c r="AP59" s="32" t="s">
        <v>924</v>
      </c>
      <c r="AQ59" s="32"/>
      <c r="AR59" s="32" t="s">
        <v>925</v>
      </c>
      <c r="AS59" s="32"/>
      <c r="AT59" s="32" t="s">
        <v>926</v>
      </c>
      <c r="AU59" s="32"/>
      <c r="AV59" s="30" t="s">
        <v>162</v>
      </c>
      <c r="AW59" s="30" t="s">
        <v>319</v>
      </c>
      <c r="AX59" s="33" t="s">
        <v>571</v>
      </c>
      <c r="AY59" s="33"/>
      <c r="AZ59" s="33"/>
      <c r="BA59" s="33">
        <v>33</v>
      </c>
      <c r="BB59" s="33" t="s">
        <v>41</v>
      </c>
      <c r="BC59" s="33" t="s">
        <v>41</v>
      </c>
      <c r="BD59" s="33" t="s">
        <v>41</v>
      </c>
      <c r="BE59" s="33" t="s">
        <v>41</v>
      </c>
      <c r="BF59" s="33" t="s">
        <v>41</v>
      </c>
      <c r="BG59" s="33" t="s">
        <v>41</v>
      </c>
      <c r="BH59" s="33" t="s">
        <v>41</v>
      </c>
      <c r="BI59" s="33" t="s">
        <v>41</v>
      </c>
      <c r="BJ59" s="33" t="s">
        <v>41</v>
      </c>
      <c r="BK59" s="33" t="s">
        <v>41</v>
      </c>
      <c r="BL59" s="33" t="s">
        <v>621</v>
      </c>
      <c r="BM59" s="33" t="s">
        <v>309</v>
      </c>
      <c r="BN59" s="33" t="s">
        <v>319</v>
      </c>
      <c r="BO59" s="33" t="s">
        <v>309</v>
      </c>
      <c r="BP59" s="33" t="s">
        <v>319</v>
      </c>
      <c r="BQ59" s="33" t="s">
        <v>309</v>
      </c>
      <c r="BR59" s="33" t="s">
        <v>309</v>
      </c>
      <c r="BS59" s="33" t="s">
        <v>309</v>
      </c>
      <c r="BT59" s="33"/>
      <c r="BU59" s="33"/>
      <c r="BV59" s="33"/>
      <c r="BW59" s="35" t="s">
        <v>927</v>
      </c>
      <c r="BX59" s="35"/>
      <c r="BY59" s="32" t="s">
        <v>319</v>
      </c>
      <c r="BZ59" s="32" t="s">
        <v>319</v>
      </c>
      <c r="CA59" s="32" t="s">
        <v>319</v>
      </c>
      <c r="CB59" s="32" t="s">
        <v>319</v>
      </c>
      <c r="CC59" s="32" t="s">
        <v>319</v>
      </c>
      <c r="CD59" s="32" t="s">
        <v>319</v>
      </c>
      <c r="CE59" s="32" t="s">
        <v>319</v>
      </c>
      <c r="CF59" s="32" t="s">
        <v>319</v>
      </c>
      <c r="CG59" s="32" t="s">
        <v>319</v>
      </c>
      <c r="CH59" s="32"/>
      <c r="CI59" s="32" t="s">
        <v>319</v>
      </c>
      <c r="CJ59" s="32" t="s">
        <v>319</v>
      </c>
      <c r="CK59" s="32" t="s">
        <v>319</v>
      </c>
      <c r="CL59" s="32" t="s">
        <v>319</v>
      </c>
    </row>
    <row r="60" spans="1:111" s="36" customFormat="1" ht="71.400000000000006" customHeight="1" x14ac:dyDescent="0.3">
      <c r="A60" s="30">
        <v>53</v>
      </c>
      <c r="B60" s="31">
        <v>44223</v>
      </c>
      <c r="C60" s="30" t="s">
        <v>95</v>
      </c>
      <c r="D60" s="30"/>
      <c r="E60" s="30"/>
      <c r="F60" s="30" t="s">
        <v>95</v>
      </c>
      <c r="G60" s="30" t="s">
        <v>642</v>
      </c>
      <c r="H60" s="30" t="s">
        <v>928</v>
      </c>
      <c r="I60" s="30"/>
      <c r="J60" s="30"/>
      <c r="K60" s="30"/>
      <c r="L60" s="30" t="s">
        <v>929</v>
      </c>
      <c r="M60" s="30" t="s">
        <v>95</v>
      </c>
      <c r="N60" s="30" t="s">
        <v>175</v>
      </c>
      <c r="O60" s="30" t="s">
        <v>6</v>
      </c>
      <c r="P60" s="30" t="s">
        <v>595</v>
      </c>
      <c r="Q60" s="30" t="s">
        <v>466</v>
      </c>
      <c r="R60" s="30" t="s">
        <v>319</v>
      </c>
      <c r="S60" s="30" t="s">
        <v>319</v>
      </c>
      <c r="T60" s="30" t="s">
        <v>41</v>
      </c>
      <c r="U60" s="30" t="s">
        <v>41</v>
      </c>
      <c r="V60" s="30" t="s">
        <v>41</v>
      </c>
      <c r="W60" s="30"/>
      <c r="X60" s="30" t="s">
        <v>41</v>
      </c>
      <c r="Y60" s="30"/>
      <c r="Z60" s="30" t="s">
        <v>41</v>
      </c>
      <c r="AA60" s="30" t="s">
        <v>41</v>
      </c>
      <c r="AB60" s="30" t="s">
        <v>41</v>
      </c>
      <c r="AC60" s="30"/>
      <c r="AD60" s="30"/>
      <c r="AE60" s="30"/>
      <c r="AF60" s="30"/>
      <c r="AG60" s="30"/>
      <c r="AH60" s="30"/>
      <c r="AI60" s="30"/>
      <c r="AJ60" s="32" t="s">
        <v>309</v>
      </c>
      <c r="AK60" s="32" t="s">
        <v>309</v>
      </c>
      <c r="AL60" s="32"/>
      <c r="AM60" s="32" t="s">
        <v>319</v>
      </c>
      <c r="AN60" s="32" t="s">
        <v>691</v>
      </c>
      <c r="AO60" s="32" t="s">
        <v>95</v>
      </c>
      <c r="AP60" s="32" t="s">
        <v>930</v>
      </c>
      <c r="AQ60" s="32"/>
      <c r="AR60" s="32" t="s">
        <v>319</v>
      </c>
      <c r="AS60" s="32"/>
      <c r="AT60" s="32" t="s">
        <v>931</v>
      </c>
      <c r="AU60" s="32"/>
      <c r="AV60" s="30" t="s">
        <v>95</v>
      </c>
      <c r="AW60" s="30" t="s">
        <v>319</v>
      </c>
      <c r="AX60" s="33" t="s">
        <v>35</v>
      </c>
      <c r="AY60" s="33"/>
      <c r="AZ60" s="33" t="s">
        <v>932</v>
      </c>
      <c r="BA60" s="33" t="s">
        <v>933</v>
      </c>
      <c r="BB60" s="33" t="s">
        <v>41</v>
      </c>
      <c r="BC60" s="33" t="s">
        <v>41</v>
      </c>
      <c r="BD60" s="33" t="s">
        <v>41</v>
      </c>
      <c r="BE60" s="33" t="s">
        <v>41</v>
      </c>
      <c r="BF60" s="33" t="s">
        <v>41</v>
      </c>
      <c r="BG60" s="33" t="s">
        <v>41</v>
      </c>
      <c r="BH60" s="33" t="s">
        <v>41</v>
      </c>
      <c r="BI60" s="33" t="s">
        <v>41</v>
      </c>
      <c r="BJ60" s="33" t="s">
        <v>41</v>
      </c>
      <c r="BK60" s="33" t="s">
        <v>41</v>
      </c>
      <c r="BL60" s="33" t="s">
        <v>319</v>
      </c>
      <c r="BM60" s="33" t="s">
        <v>319</v>
      </c>
      <c r="BN60" s="33" t="s">
        <v>319</v>
      </c>
      <c r="BO60" s="33" t="s">
        <v>319</v>
      </c>
      <c r="BP60" s="33" t="s">
        <v>319</v>
      </c>
      <c r="BQ60" s="33" t="s">
        <v>309</v>
      </c>
      <c r="BR60" s="33" t="s">
        <v>309</v>
      </c>
      <c r="BS60" s="33" t="s">
        <v>319</v>
      </c>
      <c r="BT60" s="33"/>
      <c r="BU60" s="33"/>
      <c r="BV60" s="33"/>
      <c r="BW60" s="35"/>
      <c r="BX60" s="35"/>
      <c r="BY60" s="32" t="s">
        <v>319</v>
      </c>
      <c r="BZ60" s="32" t="s">
        <v>319</v>
      </c>
      <c r="CA60" s="32" t="s">
        <v>319</v>
      </c>
      <c r="CB60" s="32" t="s">
        <v>319</v>
      </c>
      <c r="CC60" s="32" t="s">
        <v>319</v>
      </c>
      <c r="CD60" s="32" t="s">
        <v>319</v>
      </c>
      <c r="CE60" s="32" t="s">
        <v>319</v>
      </c>
      <c r="CF60" s="32" t="s">
        <v>319</v>
      </c>
      <c r="CG60" s="32" t="s">
        <v>319</v>
      </c>
      <c r="CH60" s="32"/>
      <c r="CI60" s="32" t="s">
        <v>319</v>
      </c>
      <c r="CJ60" s="32" t="s">
        <v>319</v>
      </c>
      <c r="CK60" s="32" t="s">
        <v>319</v>
      </c>
      <c r="CL60" s="32" t="s">
        <v>319</v>
      </c>
    </row>
    <row r="61" spans="1:111" ht="62.7" customHeight="1" x14ac:dyDescent="0.3">
      <c r="A61" s="30">
        <v>55</v>
      </c>
      <c r="B61" s="31">
        <v>44070</v>
      </c>
      <c r="C61" s="30" t="s">
        <v>196</v>
      </c>
      <c r="D61" s="30"/>
      <c r="E61" s="30"/>
      <c r="F61" s="30"/>
      <c r="G61" s="30" t="s">
        <v>642</v>
      </c>
      <c r="H61" s="30"/>
      <c r="I61" s="30"/>
      <c r="J61" s="30"/>
      <c r="K61" s="30"/>
      <c r="L61" s="30"/>
      <c r="M61" s="30" t="s">
        <v>197</v>
      </c>
      <c r="N61" s="30" t="s">
        <v>175</v>
      </c>
      <c r="O61" s="30" t="s">
        <v>646</v>
      </c>
      <c r="P61" s="30"/>
      <c r="Q61" s="30"/>
      <c r="R61" s="30" t="s">
        <v>319</v>
      </c>
      <c r="S61" s="30" t="s">
        <v>319</v>
      </c>
      <c r="T61" s="30" t="s">
        <v>41</v>
      </c>
      <c r="U61" s="30"/>
      <c r="V61" s="30"/>
      <c r="W61" s="30"/>
      <c r="X61" s="30" t="s">
        <v>41</v>
      </c>
      <c r="Y61" s="30"/>
      <c r="Z61" s="30" t="s">
        <v>41</v>
      </c>
      <c r="AA61" s="30" t="s">
        <v>41</v>
      </c>
      <c r="AB61" s="30" t="s">
        <v>41</v>
      </c>
      <c r="AC61" s="30"/>
      <c r="AD61" s="30"/>
      <c r="AE61" s="30"/>
      <c r="AF61" s="30"/>
      <c r="AG61" s="30"/>
      <c r="AH61" s="30"/>
      <c r="AI61" s="30"/>
      <c r="AJ61" s="32" t="s">
        <v>319</v>
      </c>
      <c r="AK61" s="32" t="s">
        <v>319</v>
      </c>
      <c r="AL61" s="32"/>
      <c r="AM61" s="32" t="s">
        <v>319</v>
      </c>
      <c r="AN61" s="32" t="s">
        <v>319</v>
      </c>
      <c r="AO61" s="32"/>
      <c r="AP61" s="32"/>
      <c r="AQ61" s="32"/>
      <c r="AR61" s="32" t="s">
        <v>934</v>
      </c>
      <c r="AS61" s="32"/>
      <c r="AT61" s="32" t="s">
        <v>935</v>
      </c>
      <c r="AU61" s="32"/>
      <c r="AV61" s="30" t="s">
        <v>196</v>
      </c>
      <c r="AW61" s="30" t="s">
        <v>309</v>
      </c>
      <c r="AX61" s="33" t="s">
        <v>571</v>
      </c>
      <c r="AY61" s="33"/>
      <c r="AZ61" s="33"/>
      <c r="BA61" s="33">
        <v>50</v>
      </c>
      <c r="BB61" s="33" t="s">
        <v>41</v>
      </c>
      <c r="BC61" s="33"/>
      <c r="BD61" s="33"/>
      <c r="BE61" s="33"/>
      <c r="BF61" s="33"/>
      <c r="BG61" s="33"/>
      <c r="BH61" s="33"/>
      <c r="BI61" s="33"/>
      <c r="BJ61" s="33"/>
      <c r="BK61" s="33"/>
      <c r="BL61" s="33" t="s">
        <v>319</v>
      </c>
      <c r="BM61" s="33" t="s">
        <v>319</v>
      </c>
      <c r="BN61" s="33" t="s">
        <v>319</v>
      </c>
      <c r="BO61" s="33" t="s">
        <v>319</v>
      </c>
      <c r="BP61" s="33" t="s">
        <v>319</v>
      </c>
      <c r="BQ61" s="33" t="s">
        <v>319</v>
      </c>
      <c r="BR61" s="33" t="s">
        <v>309</v>
      </c>
      <c r="BS61" s="33" t="s">
        <v>319</v>
      </c>
      <c r="BT61" s="33"/>
      <c r="BU61" s="33"/>
      <c r="BV61" s="33"/>
      <c r="BW61" s="35" t="s">
        <v>936</v>
      </c>
      <c r="BX61" s="35"/>
      <c r="BY61" s="32" t="s">
        <v>309</v>
      </c>
      <c r="BZ61" s="32" t="s">
        <v>309</v>
      </c>
      <c r="CA61" s="41" t="s">
        <v>309</v>
      </c>
      <c r="CB61" s="32" t="s">
        <v>309</v>
      </c>
      <c r="CC61" s="32" t="s">
        <v>309</v>
      </c>
      <c r="CD61" s="41" t="s">
        <v>309</v>
      </c>
      <c r="CE61" s="41" t="s">
        <v>309</v>
      </c>
      <c r="CF61" s="32" t="s">
        <v>309</v>
      </c>
      <c r="CG61" s="32" t="s">
        <v>309</v>
      </c>
      <c r="CH61" s="41"/>
      <c r="CI61" s="32" t="s">
        <v>196</v>
      </c>
      <c r="CJ61" s="32" t="s">
        <v>309</v>
      </c>
      <c r="CK61" s="32" t="s">
        <v>309</v>
      </c>
      <c r="CL61" s="32" t="s">
        <v>309</v>
      </c>
      <c r="CN61" s="55" t="s">
        <v>875</v>
      </c>
      <c r="CO61" s="55"/>
      <c r="CP61" s="55" t="s">
        <v>41</v>
      </c>
      <c r="CQ61" s="55"/>
      <c r="CR61" s="55"/>
      <c r="CS61" s="55" t="s">
        <v>13</v>
      </c>
      <c r="CT61" s="55">
        <v>20</v>
      </c>
      <c r="CU61" s="30" t="s">
        <v>196</v>
      </c>
      <c r="CV61" s="64" t="s">
        <v>937</v>
      </c>
      <c r="CW61" s="12" t="s">
        <v>938</v>
      </c>
      <c r="CX61" s="65" t="s">
        <v>319</v>
      </c>
      <c r="CY61" s="55"/>
      <c r="CZ61" s="55" t="s">
        <v>41</v>
      </c>
      <c r="DA61" s="55"/>
      <c r="DB61" s="55"/>
      <c r="DC61" s="55" t="s">
        <v>13</v>
      </c>
      <c r="DD61" s="55">
        <v>20</v>
      </c>
      <c r="DE61" s="66" t="s">
        <v>196</v>
      </c>
      <c r="DF61" s="64" t="s">
        <v>937</v>
      </c>
      <c r="DG61" s="67" t="s">
        <v>938</v>
      </c>
    </row>
    <row r="62" spans="1:111" s="36" customFormat="1" ht="77.400000000000006" customHeight="1" x14ac:dyDescent="0.3">
      <c r="A62" s="30">
        <v>56</v>
      </c>
      <c r="B62" s="31">
        <v>44223</v>
      </c>
      <c r="C62" s="30" t="s">
        <v>263</v>
      </c>
      <c r="D62" s="30"/>
      <c r="E62" s="30"/>
      <c r="F62" s="30" t="s">
        <v>939</v>
      </c>
      <c r="G62" s="30" t="s">
        <v>642</v>
      </c>
      <c r="H62" s="30" t="s">
        <v>940</v>
      </c>
      <c r="I62" s="30"/>
      <c r="J62" s="30"/>
      <c r="K62" s="30"/>
      <c r="L62" s="30" t="s">
        <v>941</v>
      </c>
      <c r="M62" s="30" t="s">
        <v>264</v>
      </c>
      <c r="N62" s="30" t="s">
        <v>78</v>
      </c>
      <c r="O62" s="30" t="s">
        <v>942</v>
      </c>
      <c r="P62" s="30" t="s">
        <v>467</v>
      </c>
      <c r="Q62" s="30" t="s">
        <v>466</v>
      </c>
      <c r="R62" s="30" t="s">
        <v>309</v>
      </c>
      <c r="S62" s="30" t="s">
        <v>309</v>
      </c>
      <c r="T62" s="30" t="s">
        <v>41</v>
      </c>
      <c r="U62" s="30" t="s">
        <v>41</v>
      </c>
      <c r="V62" s="30" t="s">
        <v>41</v>
      </c>
      <c r="W62" s="30"/>
      <c r="X62" s="30" t="s">
        <v>41</v>
      </c>
      <c r="Y62" s="30" t="s">
        <v>41</v>
      </c>
      <c r="Z62" s="30" t="s">
        <v>41</v>
      </c>
      <c r="AA62" s="30" t="s">
        <v>41</v>
      </c>
      <c r="AB62" s="30" t="s">
        <v>41</v>
      </c>
      <c r="AC62" s="30"/>
      <c r="AD62" s="30"/>
      <c r="AE62" s="30"/>
      <c r="AF62" s="30"/>
      <c r="AG62" s="30"/>
      <c r="AH62" s="30"/>
      <c r="AI62" s="30"/>
      <c r="AJ62" s="32" t="s">
        <v>319</v>
      </c>
      <c r="AK62" s="32" t="s">
        <v>319</v>
      </c>
      <c r="AL62" s="32"/>
      <c r="AM62" s="32" t="s">
        <v>309</v>
      </c>
      <c r="AN62" s="32" t="s">
        <v>319</v>
      </c>
      <c r="AO62" s="32"/>
      <c r="AP62" s="32"/>
      <c r="AQ62" s="32"/>
      <c r="AR62" s="32" t="s">
        <v>943</v>
      </c>
      <c r="AS62" s="32"/>
      <c r="AT62" s="32" t="s">
        <v>944</v>
      </c>
      <c r="AU62" s="32"/>
      <c r="AV62" s="30" t="s">
        <v>945</v>
      </c>
      <c r="AW62" s="30" t="s">
        <v>309</v>
      </c>
      <c r="AX62" s="33" t="s">
        <v>35</v>
      </c>
      <c r="AY62" s="33"/>
      <c r="AZ62" s="33"/>
      <c r="BA62" s="33" t="s">
        <v>946</v>
      </c>
      <c r="BB62" s="33" t="s">
        <v>41</v>
      </c>
      <c r="BC62" s="33" t="s">
        <v>41</v>
      </c>
      <c r="BD62" s="33" t="s">
        <v>41</v>
      </c>
      <c r="BE62" s="33" t="s">
        <v>41</v>
      </c>
      <c r="BF62" s="33" t="s">
        <v>41</v>
      </c>
      <c r="BG62" s="33" t="s">
        <v>41</v>
      </c>
      <c r="BH62" s="33" t="s">
        <v>41</v>
      </c>
      <c r="BI62" s="33" t="s">
        <v>41</v>
      </c>
      <c r="BJ62" s="33" t="s">
        <v>41</v>
      </c>
      <c r="BK62" s="33" t="s">
        <v>41</v>
      </c>
      <c r="BL62" s="33" t="s">
        <v>309</v>
      </c>
      <c r="BM62" s="33" t="s">
        <v>947</v>
      </c>
      <c r="BN62" s="33" t="s">
        <v>319</v>
      </c>
      <c r="BO62" s="33" t="s">
        <v>319</v>
      </c>
      <c r="BP62" s="33" t="s">
        <v>319</v>
      </c>
      <c r="BQ62" s="33" t="s">
        <v>309</v>
      </c>
      <c r="BR62" s="33" t="s">
        <v>309</v>
      </c>
      <c r="BS62" s="33" t="s">
        <v>319</v>
      </c>
      <c r="BT62" s="33"/>
      <c r="BU62" s="33"/>
      <c r="BV62" s="33"/>
      <c r="BW62" s="35"/>
      <c r="BX62" s="35"/>
      <c r="BY62" s="32" t="s">
        <v>319</v>
      </c>
      <c r="BZ62" s="32" t="s">
        <v>319</v>
      </c>
      <c r="CA62" s="32" t="s">
        <v>319</v>
      </c>
      <c r="CB62" s="32" t="s">
        <v>319</v>
      </c>
      <c r="CC62" s="32" t="s">
        <v>319</v>
      </c>
      <c r="CD62" s="32" t="s">
        <v>319</v>
      </c>
      <c r="CE62" s="32" t="s">
        <v>319</v>
      </c>
      <c r="CF62" s="32" t="s">
        <v>319</v>
      </c>
      <c r="CG62" s="32" t="s">
        <v>319</v>
      </c>
      <c r="CH62" s="32"/>
      <c r="CI62" s="32" t="s">
        <v>319</v>
      </c>
      <c r="CJ62" s="32" t="s">
        <v>319</v>
      </c>
      <c r="CK62" s="32" t="s">
        <v>319</v>
      </c>
      <c r="CL62" s="32" t="s">
        <v>319</v>
      </c>
      <c r="CM62" s="68" t="s">
        <v>476</v>
      </c>
    </row>
    <row r="63" spans="1:111" s="36" customFormat="1" ht="77.400000000000006" customHeight="1" x14ac:dyDescent="0.3">
      <c r="A63" s="30">
        <v>57</v>
      </c>
      <c r="B63" s="31">
        <v>44223</v>
      </c>
      <c r="C63" s="30" t="s">
        <v>948</v>
      </c>
      <c r="D63" s="30"/>
      <c r="E63" s="30"/>
      <c r="F63" s="30" t="s">
        <v>949</v>
      </c>
      <c r="G63" s="30" t="s">
        <v>642</v>
      </c>
      <c r="H63" s="30" t="s">
        <v>950</v>
      </c>
      <c r="I63" s="30"/>
      <c r="J63" s="30"/>
      <c r="K63" s="30"/>
      <c r="L63" s="30"/>
      <c r="M63" s="30" t="s">
        <v>951</v>
      </c>
      <c r="N63" s="30" t="s">
        <v>78</v>
      </c>
      <c r="O63" s="30" t="s">
        <v>466</v>
      </c>
      <c r="P63" s="30" t="s">
        <v>467</v>
      </c>
      <c r="Q63" s="30" t="s">
        <v>466</v>
      </c>
      <c r="R63" s="30" t="s">
        <v>319</v>
      </c>
      <c r="S63" s="30" t="s">
        <v>319</v>
      </c>
      <c r="T63" s="30" t="s">
        <v>41</v>
      </c>
      <c r="U63" s="30" t="s">
        <v>41</v>
      </c>
      <c r="V63" s="30" t="s">
        <v>41</v>
      </c>
      <c r="W63" s="30"/>
      <c r="X63" s="30"/>
      <c r="Y63" s="30"/>
      <c r="Z63" s="30" t="s">
        <v>41</v>
      </c>
      <c r="AA63" s="30"/>
      <c r="AB63" s="30" t="s">
        <v>41</v>
      </c>
      <c r="AC63" s="30"/>
      <c r="AD63" s="30"/>
      <c r="AE63" s="30"/>
      <c r="AF63" s="30"/>
      <c r="AG63" s="30"/>
      <c r="AH63" s="30"/>
      <c r="AI63" s="30"/>
      <c r="AJ63" s="32" t="s">
        <v>309</v>
      </c>
      <c r="AK63" s="32" t="s">
        <v>309</v>
      </c>
      <c r="AL63" s="32"/>
      <c r="AM63" s="32" t="s">
        <v>319</v>
      </c>
      <c r="AN63" s="32"/>
      <c r="AO63" s="32"/>
      <c r="AP63" s="32" t="s">
        <v>952</v>
      </c>
      <c r="AQ63" s="32"/>
      <c r="AR63" s="32" t="s">
        <v>319</v>
      </c>
      <c r="AS63" s="32"/>
      <c r="AT63" s="32" t="s">
        <v>468</v>
      </c>
      <c r="AU63" s="32" t="s">
        <v>78</v>
      </c>
      <c r="AV63" s="30" t="s">
        <v>948</v>
      </c>
      <c r="AW63" s="30" t="s">
        <v>309</v>
      </c>
      <c r="AX63" s="33" t="s">
        <v>35</v>
      </c>
      <c r="AY63" s="33"/>
      <c r="AZ63" s="33"/>
      <c r="BA63" s="33" t="s">
        <v>953</v>
      </c>
      <c r="BB63" s="33" t="s">
        <v>41</v>
      </c>
      <c r="BC63" s="33" t="s">
        <v>41</v>
      </c>
      <c r="BD63" s="33" t="s">
        <v>41</v>
      </c>
      <c r="BE63" s="33" t="s">
        <v>41</v>
      </c>
      <c r="BF63" s="33" t="s">
        <v>41</v>
      </c>
      <c r="BG63" s="33" t="s">
        <v>41</v>
      </c>
      <c r="BH63" s="33" t="s">
        <v>41</v>
      </c>
      <c r="BI63" s="33" t="s">
        <v>41</v>
      </c>
      <c r="BJ63" s="33" t="s">
        <v>41</v>
      </c>
      <c r="BK63" s="33" t="s">
        <v>41</v>
      </c>
      <c r="BL63" s="33" t="s">
        <v>319</v>
      </c>
      <c r="BM63" s="33" t="s">
        <v>473</v>
      </c>
      <c r="BN63" s="33" t="s">
        <v>319</v>
      </c>
      <c r="BO63" s="33" t="s">
        <v>309</v>
      </c>
      <c r="BP63" s="33" t="s">
        <v>319</v>
      </c>
      <c r="BQ63" s="33" t="s">
        <v>309</v>
      </c>
      <c r="BR63" s="33" t="s">
        <v>309</v>
      </c>
      <c r="BS63" s="33" t="s">
        <v>309</v>
      </c>
      <c r="BT63" s="33"/>
      <c r="BU63" s="33"/>
      <c r="BV63" s="33"/>
      <c r="BW63" s="35"/>
      <c r="BX63" s="35"/>
      <c r="BY63" s="32" t="s">
        <v>319</v>
      </c>
      <c r="BZ63" s="32" t="s">
        <v>319</v>
      </c>
      <c r="CA63" s="32" t="s">
        <v>319</v>
      </c>
      <c r="CB63" s="32" t="s">
        <v>319</v>
      </c>
      <c r="CC63" s="32" t="s">
        <v>319</v>
      </c>
      <c r="CD63" s="32" t="s">
        <v>319</v>
      </c>
      <c r="CE63" s="32" t="s">
        <v>319</v>
      </c>
      <c r="CF63" s="32" t="s">
        <v>319</v>
      </c>
      <c r="CG63" s="32" t="s">
        <v>319</v>
      </c>
      <c r="CH63" s="32"/>
      <c r="CI63" s="32" t="s">
        <v>319</v>
      </c>
      <c r="CJ63" s="32" t="s">
        <v>319</v>
      </c>
      <c r="CK63" s="32" t="s">
        <v>319</v>
      </c>
      <c r="CL63" s="32" t="s">
        <v>319</v>
      </c>
      <c r="CM63" s="68" t="s">
        <v>476</v>
      </c>
    </row>
    <row r="64" spans="1:111" s="36" customFormat="1" ht="62.7" customHeight="1" x14ac:dyDescent="0.3">
      <c r="A64" s="30">
        <v>58</v>
      </c>
      <c r="B64" s="31">
        <v>44070</v>
      </c>
      <c r="C64" s="30" t="s">
        <v>130</v>
      </c>
      <c r="D64" s="30"/>
      <c r="E64" s="30"/>
      <c r="F64" s="30"/>
      <c r="G64" s="30" t="s">
        <v>642</v>
      </c>
      <c r="H64" s="30"/>
      <c r="I64" s="30"/>
      <c r="J64" s="30"/>
      <c r="K64" s="30"/>
      <c r="L64" s="30"/>
      <c r="M64" s="30" t="s">
        <v>954</v>
      </c>
      <c r="N64" s="30" t="s">
        <v>78</v>
      </c>
      <c r="O64" s="30" t="s">
        <v>6</v>
      </c>
      <c r="P64" s="30"/>
      <c r="Q64" s="30"/>
      <c r="R64" s="30" t="s">
        <v>319</v>
      </c>
      <c r="S64" s="30" t="s">
        <v>319</v>
      </c>
      <c r="T64" s="30" t="s">
        <v>41</v>
      </c>
      <c r="U64" s="30"/>
      <c r="V64" s="30" t="s">
        <v>41</v>
      </c>
      <c r="W64" s="30"/>
      <c r="X64" s="30"/>
      <c r="Y64" s="30"/>
      <c r="Z64" s="30"/>
      <c r="AA64" s="30" t="s">
        <v>41</v>
      </c>
      <c r="AB64" s="30" t="s">
        <v>41</v>
      </c>
      <c r="AC64" s="30"/>
      <c r="AD64" s="30"/>
      <c r="AE64" s="30"/>
      <c r="AF64" s="30"/>
      <c r="AG64" s="30"/>
      <c r="AH64" s="30"/>
      <c r="AI64" s="30"/>
      <c r="AJ64" s="32" t="s">
        <v>309</v>
      </c>
      <c r="AK64" s="32" t="s">
        <v>955</v>
      </c>
      <c r="AL64" s="32"/>
      <c r="AM64" s="32" t="s">
        <v>309</v>
      </c>
      <c r="AN64" s="32"/>
      <c r="AO64" s="32"/>
      <c r="AP64" s="32" t="s">
        <v>956</v>
      </c>
      <c r="AQ64" s="32"/>
      <c r="AR64" s="32" t="s">
        <v>957</v>
      </c>
      <c r="AS64" s="32"/>
      <c r="AT64" s="32"/>
      <c r="AU64" s="32"/>
      <c r="AV64" s="30" t="s">
        <v>130</v>
      </c>
      <c r="AW64" s="30" t="s">
        <v>309</v>
      </c>
      <c r="AX64" s="33" t="s">
        <v>571</v>
      </c>
      <c r="AY64" s="33"/>
      <c r="AZ64" s="33"/>
      <c r="BA64" s="33">
        <v>50</v>
      </c>
      <c r="BB64" s="33" t="s">
        <v>41</v>
      </c>
      <c r="BC64" s="33" t="s">
        <v>41</v>
      </c>
      <c r="BD64" s="33" t="s">
        <v>41</v>
      </c>
      <c r="BE64" s="33" t="s">
        <v>41</v>
      </c>
      <c r="BF64" s="33" t="s">
        <v>41</v>
      </c>
      <c r="BG64" s="33" t="s">
        <v>41</v>
      </c>
      <c r="BH64" s="33" t="s">
        <v>41</v>
      </c>
      <c r="BI64" s="33" t="s">
        <v>41</v>
      </c>
      <c r="BJ64" s="33" t="s">
        <v>41</v>
      </c>
      <c r="BK64" s="33" t="s">
        <v>41</v>
      </c>
      <c r="BL64" s="33" t="s">
        <v>319</v>
      </c>
      <c r="BM64" s="33" t="s">
        <v>319</v>
      </c>
      <c r="BN64" s="33" t="s">
        <v>319</v>
      </c>
      <c r="BO64" s="33" t="s">
        <v>319</v>
      </c>
      <c r="BP64" s="33" t="s">
        <v>319</v>
      </c>
      <c r="BQ64" s="33" t="s">
        <v>319</v>
      </c>
      <c r="BR64" s="33" t="s">
        <v>309</v>
      </c>
      <c r="BS64" s="33" t="s">
        <v>319</v>
      </c>
      <c r="BT64" s="33"/>
      <c r="BU64" s="33"/>
      <c r="BV64" s="33"/>
      <c r="BW64" s="35"/>
      <c r="BX64" s="35"/>
      <c r="BY64" s="32" t="s">
        <v>319</v>
      </c>
      <c r="BZ64" s="32" t="s">
        <v>319</v>
      </c>
      <c r="CA64" s="32" t="s">
        <v>319</v>
      </c>
      <c r="CB64" s="32" t="s">
        <v>319</v>
      </c>
      <c r="CC64" s="32" t="s">
        <v>319</v>
      </c>
      <c r="CD64" s="32" t="s">
        <v>319</v>
      </c>
      <c r="CE64" s="32" t="s">
        <v>319</v>
      </c>
      <c r="CF64" s="32" t="s">
        <v>319</v>
      </c>
      <c r="CG64" s="32" t="s">
        <v>319</v>
      </c>
      <c r="CH64" s="32"/>
      <c r="CI64" s="32" t="s">
        <v>319</v>
      </c>
      <c r="CJ64" s="32" t="s">
        <v>319</v>
      </c>
      <c r="CK64" s="32" t="s">
        <v>319</v>
      </c>
      <c r="CL64" s="32" t="s">
        <v>319</v>
      </c>
    </row>
    <row r="65" spans="1:121" s="36" customFormat="1" ht="62.7" customHeight="1" x14ac:dyDescent="0.3">
      <c r="A65" s="30">
        <v>59</v>
      </c>
      <c r="B65" s="31">
        <v>44070</v>
      </c>
      <c r="C65" s="30" t="s">
        <v>152</v>
      </c>
      <c r="D65" s="30"/>
      <c r="E65" s="30"/>
      <c r="F65" s="30"/>
      <c r="G65" s="30" t="s">
        <v>642</v>
      </c>
      <c r="H65" s="30"/>
      <c r="I65" s="30"/>
      <c r="J65" s="30"/>
      <c r="K65" s="30"/>
      <c r="L65" s="30"/>
      <c r="M65" s="30" t="s">
        <v>152</v>
      </c>
      <c r="N65" s="30" t="s">
        <v>78</v>
      </c>
      <c r="O65" s="30" t="s">
        <v>6</v>
      </c>
      <c r="P65" s="30"/>
      <c r="Q65" s="30"/>
      <c r="R65" s="30" t="s">
        <v>319</v>
      </c>
      <c r="S65" s="30" t="s">
        <v>319</v>
      </c>
      <c r="T65" s="30" t="s">
        <v>41</v>
      </c>
      <c r="U65" s="30"/>
      <c r="V65" s="30"/>
      <c r="W65" s="30"/>
      <c r="X65" s="30"/>
      <c r="Y65" s="30"/>
      <c r="Z65" s="30"/>
      <c r="AA65" s="30" t="s">
        <v>41</v>
      </c>
      <c r="AB65" s="30" t="s">
        <v>41</v>
      </c>
      <c r="AC65" s="30"/>
      <c r="AD65" s="30"/>
      <c r="AE65" s="30"/>
      <c r="AF65" s="30"/>
      <c r="AG65" s="30"/>
      <c r="AH65" s="30"/>
      <c r="AI65" s="30"/>
      <c r="AJ65" s="32" t="s">
        <v>309</v>
      </c>
      <c r="AK65" s="32" t="s">
        <v>309</v>
      </c>
      <c r="AL65" s="32"/>
      <c r="AM65" s="32" t="s">
        <v>309</v>
      </c>
      <c r="AN65" s="32"/>
      <c r="AO65" s="32"/>
      <c r="AP65" s="32" t="s">
        <v>958</v>
      </c>
      <c r="AQ65" s="32"/>
      <c r="AR65" s="32" t="s">
        <v>959</v>
      </c>
      <c r="AS65" s="32"/>
      <c r="AT65" s="32" t="s">
        <v>960</v>
      </c>
      <c r="AU65" s="32"/>
      <c r="AV65" s="30" t="s">
        <v>152</v>
      </c>
      <c r="AW65" s="30" t="s">
        <v>309</v>
      </c>
      <c r="AX65" s="33" t="s">
        <v>571</v>
      </c>
      <c r="AY65" s="33"/>
      <c r="AZ65" s="33" t="s">
        <v>961</v>
      </c>
      <c r="BA65" s="33">
        <v>50</v>
      </c>
      <c r="BB65" s="33" t="s">
        <v>41</v>
      </c>
      <c r="BC65" s="33" t="s">
        <v>41</v>
      </c>
      <c r="BD65" s="33" t="s">
        <v>41</v>
      </c>
      <c r="BE65" s="33" t="s">
        <v>41</v>
      </c>
      <c r="BF65" s="33" t="s">
        <v>41</v>
      </c>
      <c r="BG65" s="33" t="s">
        <v>41</v>
      </c>
      <c r="BH65" s="33" t="s">
        <v>41</v>
      </c>
      <c r="BI65" s="33" t="s">
        <v>41</v>
      </c>
      <c r="BJ65" s="33" t="s">
        <v>41</v>
      </c>
      <c r="BK65" s="33" t="s">
        <v>41</v>
      </c>
      <c r="BL65" s="33" t="s">
        <v>319</v>
      </c>
      <c r="BM65" s="33" t="s">
        <v>319</v>
      </c>
      <c r="BN65" s="33" t="s">
        <v>319</v>
      </c>
      <c r="BO65" s="33" t="s">
        <v>319</v>
      </c>
      <c r="BP65" s="33" t="s">
        <v>319</v>
      </c>
      <c r="BQ65" s="33" t="s">
        <v>319</v>
      </c>
      <c r="BR65" s="33" t="s">
        <v>309</v>
      </c>
      <c r="BS65" s="33" t="s">
        <v>319</v>
      </c>
      <c r="BT65" s="33"/>
      <c r="BU65" s="33"/>
      <c r="BV65" s="33"/>
      <c r="BW65" s="35"/>
      <c r="BX65" s="35"/>
      <c r="BY65" s="32" t="s">
        <v>319</v>
      </c>
      <c r="BZ65" s="32" t="s">
        <v>319</v>
      </c>
      <c r="CA65" s="32" t="s">
        <v>319</v>
      </c>
      <c r="CB65" s="32" t="s">
        <v>319</v>
      </c>
      <c r="CC65" s="32" t="s">
        <v>319</v>
      </c>
      <c r="CD65" s="32" t="s">
        <v>319</v>
      </c>
      <c r="CE65" s="32" t="s">
        <v>319</v>
      </c>
      <c r="CF65" s="32" t="s">
        <v>319</v>
      </c>
      <c r="CG65" s="32" t="s">
        <v>319</v>
      </c>
      <c r="CH65" s="32"/>
      <c r="CI65" s="32" t="s">
        <v>319</v>
      </c>
      <c r="CJ65" s="32" t="s">
        <v>319</v>
      </c>
      <c r="CK65" s="32" t="s">
        <v>319</v>
      </c>
      <c r="CL65" s="32" t="s">
        <v>319</v>
      </c>
    </row>
    <row r="66" spans="1:121" s="36" customFormat="1" ht="62.7" customHeight="1" x14ac:dyDescent="0.3">
      <c r="A66" s="30">
        <v>60</v>
      </c>
      <c r="B66" s="31">
        <v>44070</v>
      </c>
      <c r="C66" s="30" t="s">
        <v>962</v>
      </c>
      <c r="D66" s="30"/>
      <c r="E66" s="30"/>
      <c r="F66" s="30"/>
      <c r="G66" s="30" t="s">
        <v>642</v>
      </c>
      <c r="H66" s="30"/>
      <c r="I66" s="30"/>
      <c r="J66" s="30"/>
      <c r="K66" s="30"/>
      <c r="L66" s="30"/>
      <c r="M66" s="30" t="s">
        <v>962</v>
      </c>
      <c r="N66" s="30" t="s">
        <v>78</v>
      </c>
      <c r="O66" s="30" t="s">
        <v>6</v>
      </c>
      <c r="P66" s="30"/>
      <c r="Q66" s="30"/>
      <c r="R66" s="30" t="s">
        <v>319</v>
      </c>
      <c r="S66" s="30" t="s">
        <v>319</v>
      </c>
      <c r="T66" s="30" t="s">
        <v>41</v>
      </c>
      <c r="U66" s="30"/>
      <c r="V66" s="30"/>
      <c r="W66" s="30"/>
      <c r="X66" s="30"/>
      <c r="Y66" s="30"/>
      <c r="Z66" s="30"/>
      <c r="AA66" s="30" t="s">
        <v>41</v>
      </c>
      <c r="AB66" s="30" t="s">
        <v>41</v>
      </c>
      <c r="AC66" s="30"/>
      <c r="AD66" s="30"/>
      <c r="AE66" s="30"/>
      <c r="AF66" s="30"/>
      <c r="AG66" s="30"/>
      <c r="AH66" s="30"/>
      <c r="AI66" s="30"/>
      <c r="AJ66" s="32" t="s">
        <v>309</v>
      </c>
      <c r="AK66" s="32" t="s">
        <v>319</v>
      </c>
      <c r="AL66" s="32"/>
      <c r="AM66" s="32" t="s">
        <v>319</v>
      </c>
      <c r="AN66" s="32"/>
      <c r="AO66" s="32"/>
      <c r="AP66" s="32"/>
      <c r="AQ66" s="32"/>
      <c r="AR66" s="32" t="s">
        <v>319</v>
      </c>
      <c r="AS66" s="32"/>
      <c r="AT66" s="32" t="s">
        <v>963</v>
      </c>
      <c r="AU66" s="32"/>
      <c r="AV66" s="30" t="s">
        <v>962</v>
      </c>
      <c r="AW66" s="30" t="s">
        <v>309</v>
      </c>
      <c r="AX66" s="33" t="s">
        <v>571</v>
      </c>
      <c r="AY66" s="33"/>
      <c r="AZ66" s="33" t="s">
        <v>319</v>
      </c>
      <c r="BA66" s="33">
        <v>50</v>
      </c>
      <c r="BB66" s="33" t="s">
        <v>41</v>
      </c>
      <c r="BC66" s="33" t="s">
        <v>41</v>
      </c>
      <c r="BD66" s="33" t="s">
        <v>41</v>
      </c>
      <c r="BE66" s="33" t="s">
        <v>41</v>
      </c>
      <c r="BF66" s="33" t="s">
        <v>41</v>
      </c>
      <c r="BG66" s="33" t="s">
        <v>41</v>
      </c>
      <c r="BH66" s="33" t="s">
        <v>41</v>
      </c>
      <c r="BI66" s="33" t="s">
        <v>41</v>
      </c>
      <c r="BJ66" s="33" t="s">
        <v>41</v>
      </c>
      <c r="BK66" s="33" t="s">
        <v>41</v>
      </c>
      <c r="BL66" s="33" t="s">
        <v>319</v>
      </c>
      <c r="BM66" s="33" t="s">
        <v>319</v>
      </c>
      <c r="BN66" s="33" t="s">
        <v>319</v>
      </c>
      <c r="BO66" s="33" t="s">
        <v>319</v>
      </c>
      <c r="BP66" s="33" t="s">
        <v>319</v>
      </c>
      <c r="BQ66" s="33" t="s">
        <v>319</v>
      </c>
      <c r="BR66" s="33" t="s">
        <v>309</v>
      </c>
      <c r="BS66" s="33" t="s">
        <v>319</v>
      </c>
      <c r="BT66" s="33"/>
      <c r="BU66" s="33"/>
      <c r="BV66" s="33"/>
      <c r="BW66" s="35"/>
      <c r="BX66" s="35"/>
      <c r="BY66" s="32" t="s">
        <v>319</v>
      </c>
      <c r="BZ66" s="32" t="s">
        <v>319</v>
      </c>
      <c r="CA66" s="32" t="s">
        <v>319</v>
      </c>
      <c r="CB66" s="32" t="s">
        <v>319</v>
      </c>
      <c r="CC66" s="32" t="s">
        <v>319</v>
      </c>
      <c r="CD66" s="32" t="s">
        <v>319</v>
      </c>
      <c r="CE66" s="32" t="s">
        <v>319</v>
      </c>
      <c r="CF66" s="32" t="s">
        <v>319</v>
      </c>
      <c r="CG66" s="32" t="s">
        <v>319</v>
      </c>
      <c r="CH66" s="32"/>
      <c r="CI66" s="32" t="s">
        <v>319</v>
      </c>
      <c r="CJ66" s="32" t="s">
        <v>319</v>
      </c>
      <c r="CK66" s="32" t="s">
        <v>319</v>
      </c>
      <c r="CL66" s="32" t="s">
        <v>319</v>
      </c>
    </row>
    <row r="67" spans="1:121" s="36" customFormat="1" ht="62.7" customHeight="1" x14ac:dyDescent="0.3">
      <c r="A67" s="30">
        <v>61</v>
      </c>
      <c r="B67" s="31">
        <v>44070</v>
      </c>
      <c r="C67" s="30" t="s">
        <v>155</v>
      </c>
      <c r="D67" s="30"/>
      <c r="E67" s="30"/>
      <c r="F67" s="30"/>
      <c r="G67" s="30" t="s">
        <v>452</v>
      </c>
      <c r="H67" s="30"/>
      <c r="I67" s="30"/>
      <c r="J67" s="30"/>
      <c r="K67" s="30"/>
      <c r="L67" s="30"/>
      <c r="M67" s="30" t="s">
        <v>155</v>
      </c>
      <c r="N67" s="30" t="s">
        <v>78</v>
      </c>
      <c r="O67" s="30" t="s">
        <v>6</v>
      </c>
      <c r="P67" s="30"/>
      <c r="Q67" s="30"/>
      <c r="R67" s="30" t="s">
        <v>319</v>
      </c>
      <c r="S67" s="30" t="s">
        <v>319</v>
      </c>
      <c r="T67" s="30" t="s">
        <v>41</v>
      </c>
      <c r="U67" s="30"/>
      <c r="V67" s="30"/>
      <c r="W67" s="30"/>
      <c r="X67" s="30"/>
      <c r="Y67" s="30"/>
      <c r="Z67" s="30"/>
      <c r="AA67" s="30" t="s">
        <v>41</v>
      </c>
      <c r="AB67" s="30" t="s">
        <v>41</v>
      </c>
      <c r="AC67" s="30"/>
      <c r="AD67" s="30"/>
      <c r="AE67" s="30"/>
      <c r="AF67" s="30"/>
      <c r="AG67" s="30"/>
      <c r="AH67" s="30"/>
      <c r="AI67" s="30"/>
      <c r="AJ67" s="32" t="s">
        <v>309</v>
      </c>
      <c r="AK67" s="32" t="s">
        <v>319</v>
      </c>
      <c r="AL67" s="32"/>
      <c r="AM67" s="32" t="s">
        <v>319</v>
      </c>
      <c r="AN67" s="32"/>
      <c r="AO67" s="32"/>
      <c r="AP67" s="32"/>
      <c r="AQ67" s="32"/>
      <c r="AR67" s="32" t="s">
        <v>319</v>
      </c>
      <c r="AS67" s="32"/>
      <c r="AT67" s="32" t="s">
        <v>964</v>
      </c>
      <c r="AU67" s="32"/>
      <c r="AV67" s="30" t="s">
        <v>155</v>
      </c>
      <c r="AW67" s="30" t="s">
        <v>309</v>
      </c>
      <c r="AX67" s="33" t="s">
        <v>35</v>
      </c>
      <c r="AY67" s="33"/>
      <c r="AZ67" s="33" t="s">
        <v>452</v>
      </c>
      <c r="BA67" s="33">
        <v>4</v>
      </c>
      <c r="BB67" s="33" t="s">
        <v>41</v>
      </c>
      <c r="BC67" s="33" t="s">
        <v>41</v>
      </c>
      <c r="BD67" s="33" t="s">
        <v>41</v>
      </c>
      <c r="BE67" s="33" t="s">
        <v>41</v>
      </c>
      <c r="BF67" s="33" t="s">
        <v>41</v>
      </c>
      <c r="BG67" s="33" t="s">
        <v>41</v>
      </c>
      <c r="BH67" s="33" t="s">
        <v>41</v>
      </c>
      <c r="BI67" s="33" t="s">
        <v>41</v>
      </c>
      <c r="BJ67" s="33" t="s">
        <v>41</v>
      </c>
      <c r="BK67" s="33" t="s">
        <v>41</v>
      </c>
      <c r="BL67" s="33" t="s">
        <v>319</v>
      </c>
      <c r="BM67" s="33" t="s">
        <v>319</v>
      </c>
      <c r="BN67" s="33" t="s">
        <v>319</v>
      </c>
      <c r="BO67" s="33" t="s">
        <v>319</v>
      </c>
      <c r="BP67" s="33" t="s">
        <v>319</v>
      </c>
      <c r="BQ67" s="33" t="s">
        <v>319</v>
      </c>
      <c r="BR67" s="33" t="s">
        <v>309</v>
      </c>
      <c r="BS67" s="33" t="s">
        <v>319</v>
      </c>
      <c r="BT67" s="33"/>
      <c r="BU67" s="33"/>
      <c r="BV67" s="33"/>
      <c r="BW67" s="35"/>
      <c r="BX67" s="35"/>
      <c r="BY67" s="32" t="s">
        <v>319</v>
      </c>
      <c r="BZ67" s="32" t="s">
        <v>319</v>
      </c>
      <c r="CA67" s="32" t="s">
        <v>319</v>
      </c>
      <c r="CB67" s="32" t="s">
        <v>319</v>
      </c>
      <c r="CC67" s="32" t="s">
        <v>319</v>
      </c>
      <c r="CD67" s="32" t="s">
        <v>319</v>
      </c>
      <c r="CE67" s="32" t="s">
        <v>319</v>
      </c>
      <c r="CF67" s="32" t="s">
        <v>319</v>
      </c>
      <c r="CG67" s="32" t="s">
        <v>319</v>
      </c>
      <c r="CH67" s="32"/>
      <c r="CI67" s="32" t="s">
        <v>319</v>
      </c>
      <c r="CJ67" s="32" t="s">
        <v>319</v>
      </c>
      <c r="CK67" s="32" t="s">
        <v>319</v>
      </c>
      <c r="CL67" s="32" t="s">
        <v>319</v>
      </c>
    </row>
    <row r="68" spans="1:121" s="36" customFormat="1" ht="62.7" customHeight="1" x14ac:dyDescent="0.3">
      <c r="A68" s="30">
        <v>62</v>
      </c>
      <c r="B68" s="31">
        <v>44070</v>
      </c>
      <c r="C68" s="30" t="s">
        <v>158</v>
      </c>
      <c r="D68" s="30"/>
      <c r="E68" s="30"/>
      <c r="F68" s="30"/>
      <c r="G68" s="30" t="s">
        <v>642</v>
      </c>
      <c r="H68" s="30"/>
      <c r="I68" s="30"/>
      <c r="J68" s="30"/>
      <c r="K68" s="30"/>
      <c r="L68" s="30"/>
      <c r="M68" s="30" t="s">
        <v>158</v>
      </c>
      <c r="N68" s="30" t="s">
        <v>78</v>
      </c>
      <c r="O68" s="30" t="s">
        <v>6</v>
      </c>
      <c r="P68" s="30"/>
      <c r="Q68" s="30"/>
      <c r="R68" s="30" t="s">
        <v>319</v>
      </c>
      <c r="S68" s="30" t="s">
        <v>319</v>
      </c>
      <c r="T68" s="30" t="s">
        <v>41</v>
      </c>
      <c r="U68" s="30"/>
      <c r="V68" s="30" t="s">
        <v>41</v>
      </c>
      <c r="W68" s="30"/>
      <c r="X68" s="30"/>
      <c r="Y68" s="30"/>
      <c r="Z68" s="30"/>
      <c r="AA68" s="30" t="s">
        <v>41</v>
      </c>
      <c r="AB68" s="30" t="s">
        <v>41</v>
      </c>
      <c r="AC68" s="30"/>
      <c r="AD68" s="30"/>
      <c r="AE68" s="30"/>
      <c r="AF68" s="30"/>
      <c r="AG68" s="30"/>
      <c r="AH68" s="30"/>
      <c r="AI68" s="30"/>
      <c r="AJ68" s="32" t="s">
        <v>319</v>
      </c>
      <c r="AK68" s="32" t="s">
        <v>319</v>
      </c>
      <c r="AL68" s="32"/>
      <c r="AM68" s="32" t="s">
        <v>319</v>
      </c>
      <c r="AN68" s="32"/>
      <c r="AO68" s="32"/>
      <c r="AP68" s="32"/>
      <c r="AQ68" s="32"/>
      <c r="AR68" s="32" t="s">
        <v>319</v>
      </c>
      <c r="AS68" s="32"/>
      <c r="AT68" s="32" t="s">
        <v>965</v>
      </c>
      <c r="AU68" s="32"/>
      <c r="AV68" s="30" t="s">
        <v>158</v>
      </c>
      <c r="AW68" s="30" t="s">
        <v>309</v>
      </c>
      <c r="AX68" s="33" t="s">
        <v>571</v>
      </c>
      <c r="AY68" s="33"/>
      <c r="AZ68" s="33"/>
      <c r="BA68" s="33">
        <v>20</v>
      </c>
      <c r="BB68" s="33" t="s">
        <v>41</v>
      </c>
      <c r="BC68" s="33" t="s">
        <v>41</v>
      </c>
      <c r="BD68" s="33" t="s">
        <v>41</v>
      </c>
      <c r="BE68" s="33" t="s">
        <v>41</v>
      </c>
      <c r="BF68" s="33" t="s">
        <v>41</v>
      </c>
      <c r="BG68" s="33" t="s">
        <v>41</v>
      </c>
      <c r="BH68" s="33" t="s">
        <v>41</v>
      </c>
      <c r="BI68" s="33" t="s">
        <v>41</v>
      </c>
      <c r="BJ68" s="33" t="s">
        <v>41</v>
      </c>
      <c r="BK68" s="33" t="s">
        <v>41</v>
      </c>
      <c r="BL68" s="33" t="s">
        <v>319</v>
      </c>
      <c r="BM68" s="33" t="s">
        <v>319</v>
      </c>
      <c r="BN68" s="33" t="s">
        <v>319</v>
      </c>
      <c r="BO68" s="33" t="s">
        <v>319</v>
      </c>
      <c r="BP68" s="33" t="s">
        <v>319</v>
      </c>
      <c r="BQ68" s="33" t="s">
        <v>319</v>
      </c>
      <c r="BR68" s="33" t="s">
        <v>309</v>
      </c>
      <c r="BS68" s="33" t="s">
        <v>319</v>
      </c>
      <c r="BT68" s="33"/>
      <c r="BU68" s="33"/>
      <c r="BV68" s="33"/>
      <c r="BW68" s="35"/>
      <c r="BX68" s="35"/>
      <c r="BY68" s="32" t="s">
        <v>319</v>
      </c>
      <c r="BZ68" s="32" t="s">
        <v>319</v>
      </c>
      <c r="CA68" s="32" t="s">
        <v>319</v>
      </c>
      <c r="CB68" s="32" t="s">
        <v>319</v>
      </c>
      <c r="CC68" s="32" t="s">
        <v>319</v>
      </c>
      <c r="CD68" s="32" t="s">
        <v>319</v>
      </c>
      <c r="CE68" s="32" t="s">
        <v>319</v>
      </c>
      <c r="CF68" s="32" t="s">
        <v>319</v>
      </c>
      <c r="CG68" s="32" t="s">
        <v>319</v>
      </c>
      <c r="CH68" s="32"/>
      <c r="CI68" s="32" t="s">
        <v>319</v>
      </c>
      <c r="CJ68" s="32" t="s">
        <v>319</v>
      </c>
      <c r="CK68" s="32" t="s">
        <v>319</v>
      </c>
      <c r="CL68" s="32" t="s">
        <v>319</v>
      </c>
    </row>
    <row r="69" spans="1:121" s="36" customFormat="1" ht="62.7" customHeight="1" x14ac:dyDescent="0.3">
      <c r="A69" s="30">
        <v>63</v>
      </c>
      <c r="B69" s="31">
        <v>44070</v>
      </c>
      <c r="C69" s="30" t="s">
        <v>966</v>
      </c>
      <c r="D69" s="30"/>
      <c r="E69" s="30"/>
      <c r="F69" s="30"/>
      <c r="G69" s="30" t="s">
        <v>642</v>
      </c>
      <c r="H69" s="30"/>
      <c r="I69" s="30"/>
      <c r="J69" s="30"/>
      <c r="K69" s="30"/>
      <c r="L69" s="30"/>
      <c r="M69" s="30" t="s">
        <v>966</v>
      </c>
      <c r="N69" s="30" t="s">
        <v>78</v>
      </c>
      <c r="O69" s="30" t="s">
        <v>6</v>
      </c>
      <c r="P69" s="30"/>
      <c r="Q69" s="30"/>
      <c r="R69" s="30" t="s">
        <v>319</v>
      </c>
      <c r="S69" s="30" t="s">
        <v>319</v>
      </c>
      <c r="T69" s="30"/>
      <c r="U69" s="30"/>
      <c r="V69" s="30" t="s">
        <v>41</v>
      </c>
      <c r="W69" s="30"/>
      <c r="X69" s="30"/>
      <c r="Y69" s="30"/>
      <c r="Z69" s="30"/>
      <c r="AA69" s="30" t="s">
        <v>41</v>
      </c>
      <c r="AB69" s="30"/>
      <c r="AC69" s="30"/>
      <c r="AD69" s="30"/>
      <c r="AE69" s="30"/>
      <c r="AF69" s="30"/>
      <c r="AG69" s="30"/>
      <c r="AH69" s="30"/>
      <c r="AI69" s="30"/>
      <c r="AJ69" s="32" t="s">
        <v>309</v>
      </c>
      <c r="AK69" s="32" t="s">
        <v>309</v>
      </c>
      <c r="AL69" s="32"/>
      <c r="AM69" s="32" t="s">
        <v>309</v>
      </c>
      <c r="AN69" s="32"/>
      <c r="AO69" s="32"/>
      <c r="AP69" s="32" t="s">
        <v>967</v>
      </c>
      <c r="AQ69" s="32"/>
      <c r="AR69" s="32" t="s">
        <v>957</v>
      </c>
      <c r="AS69" s="32"/>
      <c r="AT69" s="32" t="s">
        <v>968</v>
      </c>
      <c r="AU69" s="32"/>
      <c r="AV69" s="30" t="s">
        <v>966</v>
      </c>
      <c r="AW69" s="30" t="s">
        <v>309</v>
      </c>
      <c r="AX69" s="33" t="s">
        <v>571</v>
      </c>
      <c r="AY69" s="33"/>
      <c r="AZ69" s="33"/>
      <c r="BA69" s="33">
        <v>50</v>
      </c>
      <c r="BB69" s="33" t="s">
        <v>41</v>
      </c>
      <c r="BC69" s="33" t="s">
        <v>41</v>
      </c>
      <c r="BD69" s="33" t="s">
        <v>41</v>
      </c>
      <c r="BE69" s="33" t="s">
        <v>41</v>
      </c>
      <c r="BF69" s="33" t="s">
        <v>41</v>
      </c>
      <c r="BG69" s="33" t="s">
        <v>41</v>
      </c>
      <c r="BH69" s="33" t="s">
        <v>41</v>
      </c>
      <c r="BI69" s="33" t="s">
        <v>41</v>
      </c>
      <c r="BJ69" s="33" t="s">
        <v>41</v>
      </c>
      <c r="BK69" s="33" t="s">
        <v>41</v>
      </c>
      <c r="BL69" s="33" t="s">
        <v>319</v>
      </c>
      <c r="BM69" s="33" t="s">
        <v>319</v>
      </c>
      <c r="BN69" s="33" t="s">
        <v>319</v>
      </c>
      <c r="BO69" s="33" t="s">
        <v>319</v>
      </c>
      <c r="BP69" s="33" t="s">
        <v>319</v>
      </c>
      <c r="BQ69" s="33" t="s">
        <v>319</v>
      </c>
      <c r="BR69" s="33" t="s">
        <v>309</v>
      </c>
      <c r="BS69" s="33" t="s">
        <v>319</v>
      </c>
      <c r="BT69" s="33"/>
      <c r="BU69" s="33"/>
      <c r="BV69" s="33"/>
      <c r="BW69" s="35"/>
      <c r="BX69" s="35"/>
      <c r="BY69" s="32" t="s">
        <v>319</v>
      </c>
      <c r="BZ69" s="32" t="s">
        <v>319</v>
      </c>
      <c r="CA69" s="32" t="s">
        <v>319</v>
      </c>
      <c r="CB69" s="32" t="s">
        <v>319</v>
      </c>
      <c r="CC69" s="32" t="s">
        <v>319</v>
      </c>
      <c r="CD69" s="32" t="s">
        <v>319</v>
      </c>
      <c r="CE69" s="32" t="s">
        <v>319</v>
      </c>
      <c r="CF69" s="32" t="s">
        <v>319</v>
      </c>
      <c r="CG69" s="32" t="s">
        <v>319</v>
      </c>
      <c r="CH69" s="32"/>
      <c r="CI69" s="32" t="s">
        <v>319</v>
      </c>
      <c r="CJ69" s="32" t="s">
        <v>319</v>
      </c>
      <c r="CK69" s="32" t="s">
        <v>319</v>
      </c>
      <c r="CL69" s="32" t="s">
        <v>319</v>
      </c>
    </row>
    <row r="70" spans="1:121" s="36" customFormat="1" ht="62.7" customHeight="1" x14ac:dyDescent="0.3">
      <c r="A70" s="30">
        <v>64</v>
      </c>
      <c r="B70" s="31">
        <v>44070</v>
      </c>
      <c r="C70" s="30" t="s">
        <v>969</v>
      </c>
      <c r="D70" s="30"/>
      <c r="E70" s="30"/>
      <c r="F70" s="30"/>
      <c r="G70" s="30" t="s">
        <v>642</v>
      </c>
      <c r="H70" s="30"/>
      <c r="I70" s="30"/>
      <c r="J70" s="30"/>
      <c r="K70" s="30"/>
      <c r="L70" s="30"/>
      <c r="M70" s="30" t="s">
        <v>969</v>
      </c>
      <c r="N70" s="30" t="s">
        <v>78</v>
      </c>
      <c r="O70" s="30" t="s">
        <v>6</v>
      </c>
      <c r="P70" s="30"/>
      <c r="Q70" s="30"/>
      <c r="R70" s="30" t="s">
        <v>319</v>
      </c>
      <c r="S70" s="30" t="s">
        <v>319</v>
      </c>
      <c r="T70" s="30"/>
      <c r="U70" s="30"/>
      <c r="V70" s="30"/>
      <c r="W70" s="30"/>
      <c r="X70" s="30"/>
      <c r="Y70" s="30"/>
      <c r="Z70" s="30"/>
      <c r="AA70" s="30" t="s">
        <v>41</v>
      </c>
      <c r="AB70" s="30"/>
      <c r="AC70" s="30"/>
      <c r="AD70" s="30"/>
      <c r="AE70" s="30"/>
      <c r="AF70" s="30"/>
      <c r="AG70" s="30"/>
      <c r="AH70" s="30"/>
      <c r="AI70" s="30"/>
      <c r="AJ70" s="32" t="s">
        <v>309</v>
      </c>
      <c r="AK70" s="32" t="s">
        <v>309</v>
      </c>
      <c r="AL70" s="32"/>
      <c r="AM70" s="32" t="s">
        <v>309</v>
      </c>
      <c r="AN70" s="32"/>
      <c r="AO70" s="32"/>
      <c r="AP70" s="32" t="s">
        <v>970</v>
      </c>
      <c r="AQ70" s="32"/>
      <c r="AR70" s="32" t="s">
        <v>971</v>
      </c>
      <c r="AS70" s="32"/>
      <c r="AT70" s="32" t="s">
        <v>972</v>
      </c>
      <c r="AU70" s="32"/>
      <c r="AV70" s="30" t="s">
        <v>969</v>
      </c>
      <c r="AW70" s="30" t="s">
        <v>309</v>
      </c>
      <c r="AX70" s="33" t="s">
        <v>571</v>
      </c>
      <c r="AY70" s="33"/>
      <c r="AZ70" s="33"/>
      <c r="BA70" s="33">
        <v>50</v>
      </c>
      <c r="BB70" s="33" t="s">
        <v>41</v>
      </c>
      <c r="BC70" s="33" t="s">
        <v>41</v>
      </c>
      <c r="BD70" s="33" t="s">
        <v>41</v>
      </c>
      <c r="BE70" s="33" t="s">
        <v>41</v>
      </c>
      <c r="BF70" s="33" t="s">
        <v>41</v>
      </c>
      <c r="BG70" s="33" t="s">
        <v>41</v>
      </c>
      <c r="BH70" s="33" t="s">
        <v>41</v>
      </c>
      <c r="BI70" s="33" t="s">
        <v>41</v>
      </c>
      <c r="BJ70" s="33" t="s">
        <v>41</v>
      </c>
      <c r="BK70" s="33" t="s">
        <v>41</v>
      </c>
      <c r="BL70" s="33" t="s">
        <v>319</v>
      </c>
      <c r="BM70" s="33" t="s">
        <v>319</v>
      </c>
      <c r="BN70" s="33" t="s">
        <v>319</v>
      </c>
      <c r="BO70" s="33" t="s">
        <v>319</v>
      </c>
      <c r="BP70" s="33" t="s">
        <v>319</v>
      </c>
      <c r="BQ70" s="33" t="s">
        <v>319</v>
      </c>
      <c r="BR70" s="33" t="s">
        <v>309</v>
      </c>
      <c r="BS70" s="33" t="s">
        <v>319</v>
      </c>
      <c r="BT70" s="33"/>
      <c r="BU70" s="33"/>
      <c r="BV70" s="33"/>
      <c r="BW70" s="35"/>
      <c r="BX70" s="35"/>
      <c r="BY70" s="32" t="s">
        <v>319</v>
      </c>
      <c r="BZ70" s="32" t="s">
        <v>319</v>
      </c>
      <c r="CA70" s="32" t="s">
        <v>319</v>
      </c>
      <c r="CB70" s="32" t="s">
        <v>319</v>
      </c>
      <c r="CC70" s="32" t="s">
        <v>319</v>
      </c>
      <c r="CD70" s="32" t="s">
        <v>319</v>
      </c>
      <c r="CE70" s="32" t="s">
        <v>319</v>
      </c>
      <c r="CF70" s="32" t="s">
        <v>319</v>
      </c>
      <c r="CG70" s="32" t="s">
        <v>319</v>
      </c>
      <c r="CH70" s="32"/>
      <c r="CI70" s="32" t="s">
        <v>319</v>
      </c>
      <c r="CJ70" s="32" t="s">
        <v>319</v>
      </c>
      <c r="CK70" s="32" t="s">
        <v>319</v>
      </c>
      <c r="CL70" s="32" t="s">
        <v>319</v>
      </c>
    </row>
    <row r="71" spans="1:121" s="36" customFormat="1" ht="62.7" customHeight="1" x14ac:dyDescent="0.3">
      <c r="A71" s="30">
        <v>65</v>
      </c>
      <c r="B71" s="31">
        <v>44070</v>
      </c>
      <c r="C71" s="30" t="s">
        <v>973</v>
      </c>
      <c r="D71" s="30"/>
      <c r="E71" s="30"/>
      <c r="F71" s="30"/>
      <c r="G71" s="30" t="s">
        <v>642</v>
      </c>
      <c r="H71" s="30"/>
      <c r="I71" s="30"/>
      <c r="J71" s="30"/>
      <c r="K71" s="30"/>
      <c r="L71" s="30"/>
      <c r="M71" s="30" t="s">
        <v>973</v>
      </c>
      <c r="N71" s="30" t="s">
        <v>78</v>
      </c>
      <c r="O71" s="30" t="s">
        <v>6</v>
      </c>
      <c r="P71" s="30"/>
      <c r="Q71" s="30"/>
      <c r="R71" s="30" t="s">
        <v>319</v>
      </c>
      <c r="S71" s="30" t="s">
        <v>319</v>
      </c>
      <c r="T71" s="30"/>
      <c r="U71" s="30"/>
      <c r="V71" s="30"/>
      <c r="W71" s="30"/>
      <c r="X71" s="30"/>
      <c r="Y71" s="30"/>
      <c r="Z71" s="30"/>
      <c r="AA71" s="30" t="s">
        <v>41</v>
      </c>
      <c r="AB71" s="30"/>
      <c r="AC71" s="30"/>
      <c r="AD71" s="30"/>
      <c r="AE71" s="30"/>
      <c r="AF71" s="30"/>
      <c r="AG71" s="30"/>
      <c r="AH71" s="30"/>
      <c r="AI71" s="30"/>
      <c r="AJ71" s="32" t="s">
        <v>319</v>
      </c>
      <c r="AK71" s="32" t="s">
        <v>319</v>
      </c>
      <c r="AL71" s="32"/>
      <c r="AM71" s="32" t="s">
        <v>319</v>
      </c>
      <c r="AN71" s="32"/>
      <c r="AO71" s="32"/>
      <c r="AP71" s="32"/>
      <c r="AQ71" s="32"/>
      <c r="AR71" s="32" t="s">
        <v>319</v>
      </c>
      <c r="AS71" s="32"/>
      <c r="AT71" s="32" t="s">
        <v>974</v>
      </c>
      <c r="AU71" s="32"/>
      <c r="AV71" s="30" t="s">
        <v>973</v>
      </c>
      <c r="AW71" s="30" t="s">
        <v>309</v>
      </c>
      <c r="AX71" s="33" t="s">
        <v>571</v>
      </c>
      <c r="AY71" s="33"/>
      <c r="AZ71" s="33"/>
      <c r="BA71" s="33">
        <v>50</v>
      </c>
      <c r="BB71" s="33" t="s">
        <v>41</v>
      </c>
      <c r="BC71" s="33" t="s">
        <v>41</v>
      </c>
      <c r="BD71" s="33" t="s">
        <v>41</v>
      </c>
      <c r="BE71" s="33" t="s">
        <v>41</v>
      </c>
      <c r="BF71" s="33" t="s">
        <v>41</v>
      </c>
      <c r="BG71" s="33" t="s">
        <v>41</v>
      </c>
      <c r="BH71" s="33" t="s">
        <v>41</v>
      </c>
      <c r="BI71" s="33" t="s">
        <v>41</v>
      </c>
      <c r="BJ71" s="33" t="s">
        <v>41</v>
      </c>
      <c r="BK71" s="33" t="s">
        <v>41</v>
      </c>
      <c r="BL71" s="33" t="s">
        <v>319</v>
      </c>
      <c r="BM71" s="33" t="s">
        <v>319</v>
      </c>
      <c r="BN71" s="33" t="s">
        <v>319</v>
      </c>
      <c r="BO71" s="33" t="s">
        <v>319</v>
      </c>
      <c r="BP71" s="33" t="s">
        <v>319</v>
      </c>
      <c r="BQ71" s="33" t="s">
        <v>319</v>
      </c>
      <c r="BR71" s="33" t="s">
        <v>309</v>
      </c>
      <c r="BS71" s="33" t="s">
        <v>319</v>
      </c>
      <c r="BT71" s="33"/>
      <c r="BU71" s="33"/>
      <c r="BV71" s="33"/>
      <c r="BW71" s="35"/>
      <c r="BX71" s="35"/>
      <c r="BY71" s="32" t="s">
        <v>319</v>
      </c>
      <c r="BZ71" s="32" t="s">
        <v>319</v>
      </c>
      <c r="CA71" s="32" t="s">
        <v>319</v>
      </c>
      <c r="CB71" s="32" t="s">
        <v>319</v>
      </c>
      <c r="CC71" s="32" t="s">
        <v>319</v>
      </c>
      <c r="CD71" s="32" t="s">
        <v>319</v>
      </c>
      <c r="CE71" s="32" t="s">
        <v>319</v>
      </c>
      <c r="CF71" s="32" t="s">
        <v>319</v>
      </c>
      <c r="CG71" s="32" t="s">
        <v>319</v>
      </c>
      <c r="CH71" s="32"/>
      <c r="CI71" s="32" t="s">
        <v>319</v>
      </c>
      <c r="CJ71" s="32" t="s">
        <v>319</v>
      </c>
      <c r="CK71" s="32" t="s">
        <v>319</v>
      </c>
      <c r="CL71" s="32" t="s">
        <v>319</v>
      </c>
    </row>
    <row r="72" spans="1:121" s="36" customFormat="1" ht="62.7" customHeight="1" x14ac:dyDescent="0.3">
      <c r="A72" s="30">
        <v>66</v>
      </c>
      <c r="B72" s="31">
        <v>44070</v>
      </c>
      <c r="C72" s="30" t="s">
        <v>975</v>
      </c>
      <c r="D72" s="30"/>
      <c r="E72" s="30"/>
      <c r="F72" s="30"/>
      <c r="G72" s="30" t="s">
        <v>631</v>
      </c>
      <c r="H72" s="30"/>
      <c r="I72" s="30"/>
      <c r="J72" s="30"/>
      <c r="K72" s="30"/>
      <c r="L72" s="30"/>
      <c r="M72" s="30" t="s">
        <v>975</v>
      </c>
      <c r="N72" s="30" t="s">
        <v>78</v>
      </c>
      <c r="O72" s="30" t="s">
        <v>6</v>
      </c>
      <c r="P72" s="30"/>
      <c r="Q72" s="30"/>
      <c r="R72" s="30" t="s">
        <v>319</v>
      </c>
      <c r="S72" s="30" t="s">
        <v>319</v>
      </c>
      <c r="T72" s="30" t="s">
        <v>41</v>
      </c>
      <c r="U72" s="30"/>
      <c r="V72" s="30" t="s">
        <v>41</v>
      </c>
      <c r="W72" s="30"/>
      <c r="X72" s="30"/>
      <c r="Y72" s="30"/>
      <c r="Z72" s="30"/>
      <c r="AA72" s="30" t="s">
        <v>41</v>
      </c>
      <c r="AB72" s="30" t="s">
        <v>41</v>
      </c>
      <c r="AC72" s="30"/>
      <c r="AD72" s="30"/>
      <c r="AE72" s="30"/>
      <c r="AF72" s="30"/>
      <c r="AG72" s="30"/>
      <c r="AH72" s="30"/>
      <c r="AI72" s="30"/>
      <c r="AJ72" s="32" t="s">
        <v>309</v>
      </c>
      <c r="AK72" s="32" t="s">
        <v>309</v>
      </c>
      <c r="AL72" s="32"/>
      <c r="AM72" s="32" t="s">
        <v>319</v>
      </c>
      <c r="AN72" s="32"/>
      <c r="AO72" s="32"/>
      <c r="AP72" s="32" t="s">
        <v>976</v>
      </c>
      <c r="AQ72" s="32"/>
      <c r="AR72" s="32" t="s">
        <v>319</v>
      </c>
      <c r="AS72" s="32"/>
      <c r="AT72" s="32" t="s">
        <v>977</v>
      </c>
      <c r="AU72" s="32"/>
      <c r="AV72" s="30" t="s">
        <v>975</v>
      </c>
      <c r="AW72" s="30" t="s">
        <v>309</v>
      </c>
      <c r="AX72" s="33" t="s">
        <v>571</v>
      </c>
      <c r="AY72" s="33"/>
      <c r="AZ72" s="33"/>
      <c r="BA72" s="33">
        <v>50</v>
      </c>
      <c r="BB72" s="33" t="s">
        <v>41</v>
      </c>
      <c r="BC72" s="33" t="s">
        <v>41</v>
      </c>
      <c r="BD72" s="33" t="s">
        <v>41</v>
      </c>
      <c r="BE72" s="33" t="s">
        <v>41</v>
      </c>
      <c r="BF72" s="33" t="s">
        <v>41</v>
      </c>
      <c r="BG72" s="33" t="s">
        <v>41</v>
      </c>
      <c r="BH72" s="33" t="s">
        <v>41</v>
      </c>
      <c r="BI72" s="33" t="s">
        <v>41</v>
      </c>
      <c r="BJ72" s="33" t="s">
        <v>41</v>
      </c>
      <c r="BK72" s="33" t="s">
        <v>41</v>
      </c>
      <c r="BL72" s="33" t="s">
        <v>319</v>
      </c>
      <c r="BM72" s="33" t="s">
        <v>319</v>
      </c>
      <c r="BN72" s="33" t="s">
        <v>319</v>
      </c>
      <c r="BO72" s="33" t="s">
        <v>319</v>
      </c>
      <c r="BP72" s="33" t="s">
        <v>319</v>
      </c>
      <c r="BQ72" s="33" t="s">
        <v>319</v>
      </c>
      <c r="BR72" s="33" t="s">
        <v>309</v>
      </c>
      <c r="BS72" s="33" t="s">
        <v>319</v>
      </c>
      <c r="BT72" s="33"/>
      <c r="BU72" s="33"/>
      <c r="BV72" s="33"/>
      <c r="BW72" s="35"/>
      <c r="BX72" s="35"/>
      <c r="BY72" s="32" t="s">
        <v>319</v>
      </c>
      <c r="BZ72" s="32" t="s">
        <v>319</v>
      </c>
      <c r="CA72" s="32" t="s">
        <v>319</v>
      </c>
      <c r="CB72" s="32" t="s">
        <v>319</v>
      </c>
      <c r="CC72" s="32" t="s">
        <v>319</v>
      </c>
      <c r="CD72" s="32" t="s">
        <v>319</v>
      </c>
      <c r="CE72" s="32" t="s">
        <v>319</v>
      </c>
      <c r="CF72" s="32" t="s">
        <v>319</v>
      </c>
      <c r="CG72" s="32" t="s">
        <v>319</v>
      </c>
      <c r="CH72" s="32"/>
      <c r="CI72" s="32" t="s">
        <v>319</v>
      </c>
      <c r="CJ72" s="32" t="s">
        <v>319</v>
      </c>
      <c r="CK72" s="32" t="s">
        <v>319</v>
      </c>
      <c r="CL72" s="32" t="s">
        <v>319</v>
      </c>
    </row>
    <row r="73" spans="1:121" s="36" customFormat="1" ht="62.7" customHeight="1" x14ac:dyDescent="0.3">
      <c r="A73" s="30">
        <v>67</v>
      </c>
      <c r="B73" s="31">
        <v>44223</v>
      </c>
      <c r="C73" s="30" t="s">
        <v>978</v>
      </c>
      <c r="D73" s="30"/>
      <c r="E73" s="30"/>
      <c r="F73" s="30" t="s">
        <v>978</v>
      </c>
      <c r="G73" s="30" t="s">
        <v>631</v>
      </c>
      <c r="H73" s="30"/>
      <c r="I73" s="30"/>
      <c r="J73" s="30"/>
      <c r="K73" s="30"/>
      <c r="L73" s="30" t="s">
        <v>979</v>
      </c>
      <c r="M73" s="30" t="s">
        <v>980</v>
      </c>
      <c r="N73" s="30" t="s">
        <v>78</v>
      </c>
      <c r="O73" s="30" t="s">
        <v>6</v>
      </c>
      <c r="P73" s="30" t="s">
        <v>595</v>
      </c>
      <c r="Q73" s="30" t="s">
        <v>466</v>
      </c>
      <c r="R73" s="30" t="s">
        <v>319</v>
      </c>
      <c r="S73" s="30" t="s">
        <v>319</v>
      </c>
      <c r="T73" s="30" t="s">
        <v>41</v>
      </c>
      <c r="U73" s="30" t="s">
        <v>41</v>
      </c>
      <c r="V73" s="30"/>
      <c r="W73" s="30"/>
      <c r="X73" s="30" t="s">
        <v>41</v>
      </c>
      <c r="Y73" s="30" t="s">
        <v>41</v>
      </c>
      <c r="Z73" s="30" t="s">
        <v>41</v>
      </c>
      <c r="AA73" s="30" t="s">
        <v>41</v>
      </c>
      <c r="AB73" s="30" t="s">
        <v>41</v>
      </c>
      <c r="AC73" s="30"/>
      <c r="AD73" s="30"/>
      <c r="AE73" s="30"/>
      <c r="AF73" s="30"/>
      <c r="AG73" s="30"/>
      <c r="AH73" s="30"/>
      <c r="AI73" s="30"/>
      <c r="AJ73" s="32" t="s">
        <v>319</v>
      </c>
      <c r="AK73" s="32" t="s">
        <v>319</v>
      </c>
      <c r="AL73" s="32"/>
      <c r="AM73" s="32" t="s">
        <v>319</v>
      </c>
      <c r="AN73" s="32"/>
      <c r="AO73" s="32"/>
      <c r="AP73" s="32"/>
      <c r="AQ73" s="32"/>
      <c r="AR73" s="32" t="s">
        <v>319</v>
      </c>
      <c r="AS73" s="32"/>
      <c r="AT73" s="32" t="s">
        <v>468</v>
      </c>
      <c r="AU73" s="32" t="s">
        <v>78</v>
      </c>
      <c r="AV73" s="30" t="s">
        <v>981</v>
      </c>
      <c r="AW73" s="30" t="s">
        <v>309</v>
      </c>
      <c r="AX73" s="33" t="s">
        <v>35</v>
      </c>
      <c r="AY73" s="33"/>
      <c r="AZ73" s="33" t="s">
        <v>982</v>
      </c>
      <c r="BA73" s="33">
        <v>20</v>
      </c>
      <c r="BB73" s="33" t="s">
        <v>41</v>
      </c>
      <c r="BC73" s="33" t="s">
        <v>41</v>
      </c>
      <c r="BD73" s="33" t="s">
        <v>41</v>
      </c>
      <c r="BE73" s="33" t="s">
        <v>41</v>
      </c>
      <c r="BF73" s="33" t="s">
        <v>41</v>
      </c>
      <c r="BG73" s="33" t="s">
        <v>41</v>
      </c>
      <c r="BH73" s="33" t="s">
        <v>41</v>
      </c>
      <c r="BI73" s="33" t="s">
        <v>41</v>
      </c>
      <c r="BJ73" s="33" t="s">
        <v>41</v>
      </c>
      <c r="BK73" s="33" t="s">
        <v>41</v>
      </c>
      <c r="BL73" s="33" t="s">
        <v>983</v>
      </c>
      <c r="BM73" s="33" t="s">
        <v>319</v>
      </c>
      <c r="BN73" s="33" t="s">
        <v>319</v>
      </c>
      <c r="BO73" s="33" t="s">
        <v>309</v>
      </c>
      <c r="BP73" s="33" t="s">
        <v>984</v>
      </c>
      <c r="BQ73" s="33" t="s">
        <v>309</v>
      </c>
      <c r="BR73" s="33" t="s">
        <v>309</v>
      </c>
      <c r="BS73" s="33" t="s">
        <v>319</v>
      </c>
      <c r="BT73" s="33"/>
      <c r="BU73" s="33"/>
      <c r="BV73" s="33"/>
      <c r="BW73" s="35" t="s">
        <v>985</v>
      </c>
      <c r="BX73" s="35"/>
      <c r="BY73" s="32" t="s">
        <v>319</v>
      </c>
      <c r="BZ73" s="32" t="s">
        <v>319</v>
      </c>
      <c r="CA73" s="32" t="s">
        <v>319</v>
      </c>
      <c r="CB73" s="32" t="s">
        <v>319</v>
      </c>
      <c r="CC73" s="32" t="s">
        <v>319</v>
      </c>
      <c r="CD73" s="32" t="s">
        <v>319</v>
      </c>
      <c r="CE73" s="32" t="s">
        <v>319</v>
      </c>
      <c r="CF73" s="32" t="s">
        <v>319</v>
      </c>
      <c r="CG73" s="32" t="s">
        <v>319</v>
      </c>
      <c r="CH73" s="32"/>
      <c r="CI73" s="32" t="s">
        <v>319</v>
      </c>
      <c r="CJ73" s="32" t="s">
        <v>319</v>
      </c>
      <c r="CK73" s="32" t="s">
        <v>319</v>
      </c>
      <c r="CL73" s="32" t="s">
        <v>319</v>
      </c>
      <c r="CM73" s="36" t="s">
        <v>986</v>
      </c>
    </row>
    <row r="74" spans="1:121" s="36" customFormat="1" ht="62.7" customHeight="1" x14ac:dyDescent="0.3">
      <c r="A74" s="30">
        <v>68</v>
      </c>
      <c r="B74" s="31">
        <v>44070</v>
      </c>
      <c r="C74" s="30" t="s">
        <v>114</v>
      </c>
      <c r="D74" s="30"/>
      <c r="E74" s="30"/>
      <c r="F74" s="30"/>
      <c r="G74" s="30" t="s">
        <v>987</v>
      </c>
      <c r="H74" s="30"/>
      <c r="I74" s="30"/>
      <c r="J74" s="30"/>
      <c r="K74" s="30"/>
      <c r="L74" s="30"/>
      <c r="M74" s="30" t="s">
        <v>114</v>
      </c>
      <c r="N74" s="30" t="s">
        <v>175</v>
      </c>
      <c r="O74" s="30" t="s">
        <v>6</v>
      </c>
      <c r="P74" s="30"/>
      <c r="Q74" s="30"/>
      <c r="R74" s="30" t="s">
        <v>319</v>
      </c>
      <c r="S74" s="30" t="s">
        <v>319</v>
      </c>
      <c r="T74" s="30" t="s">
        <v>41</v>
      </c>
      <c r="U74" s="30" t="s">
        <v>41</v>
      </c>
      <c r="V74" s="30" t="s">
        <v>41</v>
      </c>
      <c r="W74" s="30"/>
      <c r="X74" s="30"/>
      <c r="Y74" s="30"/>
      <c r="Z74" s="30"/>
      <c r="AA74" s="30" t="s">
        <v>41</v>
      </c>
      <c r="AB74" s="30" t="s">
        <v>41</v>
      </c>
      <c r="AC74" s="30"/>
      <c r="AD74" s="30"/>
      <c r="AE74" s="30"/>
      <c r="AF74" s="30"/>
      <c r="AG74" s="30"/>
      <c r="AH74" s="30"/>
      <c r="AI74" s="30"/>
      <c r="AJ74" s="32" t="s">
        <v>319</v>
      </c>
      <c r="AK74" s="32" t="s">
        <v>319</v>
      </c>
      <c r="AL74" s="32"/>
      <c r="AM74" s="32" t="s">
        <v>319</v>
      </c>
      <c r="AN74" s="32"/>
      <c r="AO74" s="32"/>
      <c r="AP74" s="32"/>
      <c r="AQ74" s="32"/>
      <c r="AR74" s="32" t="s">
        <v>319</v>
      </c>
      <c r="AS74" s="32"/>
      <c r="AT74" s="32" t="s">
        <v>988</v>
      </c>
      <c r="AU74" s="32"/>
      <c r="AV74" s="30" t="s">
        <v>114</v>
      </c>
      <c r="AW74" s="30" t="s">
        <v>309</v>
      </c>
      <c r="AX74" s="33" t="s">
        <v>35</v>
      </c>
      <c r="AY74" s="33"/>
      <c r="AZ74" s="33" t="s">
        <v>452</v>
      </c>
      <c r="BA74" s="33">
        <v>4</v>
      </c>
      <c r="BB74" s="33" t="s">
        <v>41</v>
      </c>
      <c r="BC74" s="33" t="s">
        <v>41</v>
      </c>
      <c r="BD74" s="33" t="s">
        <v>41</v>
      </c>
      <c r="BE74" s="33" t="s">
        <v>41</v>
      </c>
      <c r="BF74" s="33" t="s">
        <v>41</v>
      </c>
      <c r="BG74" s="33" t="s">
        <v>41</v>
      </c>
      <c r="BH74" s="33" t="s">
        <v>41</v>
      </c>
      <c r="BI74" s="33" t="s">
        <v>41</v>
      </c>
      <c r="BJ74" s="33" t="s">
        <v>41</v>
      </c>
      <c r="BK74" s="33" t="s">
        <v>41</v>
      </c>
      <c r="BL74" s="33" t="s">
        <v>989</v>
      </c>
      <c r="BM74" s="33" t="s">
        <v>319</v>
      </c>
      <c r="BN74" s="33" t="s">
        <v>319</v>
      </c>
      <c r="BO74" s="33" t="s">
        <v>309</v>
      </c>
      <c r="BP74" s="33" t="s">
        <v>319</v>
      </c>
      <c r="BQ74" s="33" t="s">
        <v>319</v>
      </c>
      <c r="BR74" s="33" t="s">
        <v>309</v>
      </c>
      <c r="BS74" s="33" t="s">
        <v>319</v>
      </c>
      <c r="BT74" s="33"/>
      <c r="BU74" s="33"/>
      <c r="BV74" s="33"/>
      <c r="BW74" s="35"/>
      <c r="BX74" s="35"/>
      <c r="BY74" s="32" t="s">
        <v>319</v>
      </c>
      <c r="BZ74" s="32" t="s">
        <v>319</v>
      </c>
      <c r="CA74" s="32" t="s">
        <v>319</v>
      </c>
      <c r="CB74" s="32" t="s">
        <v>319</v>
      </c>
      <c r="CC74" s="32" t="s">
        <v>319</v>
      </c>
      <c r="CD74" s="32" t="s">
        <v>319</v>
      </c>
      <c r="CE74" s="32" t="s">
        <v>319</v>
      </c>
      <c r="CF74" s="32" t="s">
        <v>319</v>
      </c>
      <c r="CG74" s="32" t="s">
        <v>319</v>
      </c>
      <c r="CH74" s="32"/>
      <c r="CI74" s="32" t="s">
        <v>319</v>
      </c>
      <c r="CJ74" s="32" t="s">
        <v>319</v>
      </c>
      <c r="CK74" s="32" t="s">
        <v>319</v>
      </c>
      <c r="CL74" s="32" t="s">
        <v>319</v>
      </c>
    </row>
    <row r="75" spans="1:121" s="36" customFormat="1" ht="62.7" customHeight="1" x14ac:dyDescent="0.3">
      <c r="A75" s="30">
        <v>70</v>
      </c>
      <c r="B75" s="31">
        <v>44223</v>
      </c>
      <c r="C75" s="30" t="s">
        <v>277</v>
      </c>
      <c r="D75" s="30"/>
      <c r="E75" s="30" t="s">
        <v>990</v>
      </c>
      <c r="F75" s="30" t="s">
        <v>991</v>
      </c>
      <c r="G75" s="30" t="s">
        <v>992</v>
      </c>
      <c r="H75" s="30" t="s">
        <v>480</v>
      </c>
      <c r="I75" s="30"/>
      <c r="J75" s="30"/>
      <c r="K75" s="30" t="s">
        <v>993</v>
      </c>
      <c r="L75" s="30" t="s">
        <v>994</v>
      </c>
      <c r="M75" s="30" t="s">
        <v>995</v>
      </c>
      <c r="N75" s="30" t="s">
        <v>175</v>
      </c>
      <c r="O75" s="30" t="s">
        <v>646</v>
      </c>
      <c r="P75" s="30" t="s">
        <v>595</v>
      </c>
      <c r="Q75" s="30" t="s">
        <v>466</v>
      </c>
      <c r="R75" s="30" t="s">
        <v>319</v>
      </c>
      <c r="S75" s="30" t="s">
        <v>319</v>
      </c>
      <c r="T75" s="30" t="s">
        <v>41</v>
      </c>
      <c r="U75" s="30" t="s">
        <v>41</v>
      </c>
      <c r="V75" s="30"/>
      <c r="W75" s="30"/>
      <c r="X75" s="30"/>
      <c r="Y75" s="30"/>
      <c r="Z75" s="30" t="s">
        <v>41</v>
      </c>
      <c r="AA75" s="30" t="s">
        <v>41</v>
      </c>
      <c r="AB75" s="30" t="s">
        <v>41</v>
      </c>
      <c r="AC75" s="30"/>
      <c r="AD75" s="30"/>
      <c r="AE75" s="30"/>
      <c r="AF75" s="30"/>
      <c r="AG75" s="30"/>
      <c r="AH75" s="30"/>
      <c r="AI75" s="30"/>
      <c r="AJ75" s="32" t="s">
        <v>319</v>
      </c>
      <c r="AK75" s="32" t="s">
        <v>309</v>
      </c>
      <c r="AL75" s="32"/>
      <c r="AM75" s="32" t="s">
        <v>309</v>
      </c>
      <c r="AN75" s="32"/>
      <c r="AO75" s="32"/>
      <c r="AP75" s="32" t="s">
        <v>996</v>
      </c>
      <c r="AQ75" s="32"/>
      <c r="AR75" s="32" t="s">
        <v>997</v>
      </c>
      <c r="AS75" s="32"/>
      <c r="AT75" s="32" t="s">
        <v>998</v>
      </c>
      <c r="AU75" s="32"/>
      <c r="AV75" s="30" t="s">
        <v>999</v>
      </c>
      <c r="AW75" s="30" t="s">
        <v>309</v>
      </c>
      <c r="AX75" s="33" t="s">
        <v>675</v>
      </c>
      <c r="AY75" s="33" t="s">
        <v>671</v>
      </c>
      <c r="AZ75" s="33"/>
      <c r="BA75" s="33">
        <v>9</v>
      </c>
      <c r="BB75" s="33"/>
      <c r="BC75" s="33"/>
      <c r="BD75" s="33"/>
      <c r="BE75" s="33"/>
      <c r="BF75" s="33" t="s">
        <v>41</v>
      </c>
      <c r="BG75" s="33" t="s">
        <v>41</v>
      </c>
      <c r="BH75" s="33" t="s">
        <v>41</v>
      </c>
      <c r="BI75" s="33"/>
      <c r="BJ75" s="33"/>
      <c r="BK75" s="33"/>
      <c r="BL75" s="33" t="s">
        <v>319</v>
      </c>
      <c r="BM75" s="33" t="s">
        <v>319</v>
      </c>
      <c r="BN75" s="33" t="s">
        <v>319</v>
      </c>
      <c r="BO75" s="33" t="s">
        <v>319</v>
      </c>
      <c r="BP75" s="33" t="s">
        <v>319</v>
      </c>
      <c r="BQ75" s="33" t="s">
        <v>309</v>
      </c>
      <c r="BR75" s="33" t="s">
        <v>309</v>
      </c>
      <c r="BS75" s="33" t="s">
        <v>319</v>
      </c>
      <c r="BT75" s="33"/>
      <c r="BU75" s="33"/>
      <c r="BV75" s="33"/>
      <c r="BW75" s="35"/>
      <c r="BX75" s="35"/>
      <c r="BY75" s="32" t="s">
        <v>319</v>
      </c>
      <c r="BZ75" s="32" t="s">
        <v>319</v>
      </c>
      <c r="CA75" s="32" t="s">
        <v>319</v>
      </c>
      <c r="CB75" s="32" t="s">
        <v>319</v>
      </c>
      <c r="CC75" s="32" t="s">
        <v>319</v>
      </c>
      <c r="CD75" s="32" t="s">
        <v>319</v>
      </c>
      <c r="CE75" s="32" t="s">
        <v>319</v>
      </c>
      <c r="CF75" s="32" t="s">
        <v>319</v>
      </c>
      <c r="CG75" s="32" t="s">
        <v>319</v>
      </c>
      <c r="CH75" s="32"/>
      <c r="CI75" s="32" t="s">
        <v>277</v>
      </c>
      <c r="CJ75" s="32" t="s">
        <v>309</v>
      </c>
      <c r="CK75" s="32" t="s">
        <v>309</v>
      </c>
      <c r="CL75" s="32" t="s">
        <v>319</v>
      </c>
      <c r="CM75" s="36" t="s">
        <v>1000</v>
      </c>
      <c r="CN75" s="32" t="s">
        <v>1001</v>
      </c>
      <c r="CO75" s="32" t="s">
        <v>41</v>
      </c>
      <c r="CP75" s="32"/>
      <c r="CQ75" s="32"/>
      <c r="CR75" s="32"/>
      <c r="CS75" s="32" t="s">
        <v>1002</v>
      </c>
      <c r="CT75" s="32">
        <v>16</v>
      </c>
      <c r="CU75" s="30" t="s">
        <v>277</v>
      </c>
      <c r="CV75" s="33" t="s">
        <v>278</v>
      </c>
      <c r="CW75" s="33" t="s">
        <v>1003</v>
      </c>
    </row>
    <row r="76" spans="1:121" s="36" customFormat="1" ht="76.349999999999994" customHeight="1" x14ac:dyDescent="0.3">
      <c r="A76" s="30">
        <v>72</v>
      </c>
      <c r="B76" s="31">
        <v>44223</v>
      </c>
      <c r="C76" s="30" t="s">
        <v>281</v>
      </c>
      <c r="D76" s="30"/>
      <c r="E76" s="30"/>
      <c r="F76" s="30" t="s">
        <v>1004</v>
      </c>
      <c r="G76" s="30" t="s">
        <v>642</v>
      </c>
      <c r="H76" s="30" t="s">
        <v>1005</v>
      </c>
      <c r="I76" s="30"/>
      <c r="J76" s="30"/>
      <c r="K76" s="30"/>
      <c r="L76" s="30"/>
      <c r="M76" s="30" t="s">
        <v>1006</v>
      </c>
      <c r="N76" s="30" t="s">
        <v>175</v>
      </c>
      <c r="O76" s="30" t="s">
        <v>646</v>
      </c>
      <c r="P76" s="30" t="s">
        <v>595</v>
      </c>
      <c r="Q76" s="30" t="s">
        <v>466</v>
      </c>
      <c r="R76" s="30" t="s">
        <v>319</v>
      </c>
      <c r="S76" s="30" t="s">
        <v>319</v>
      </c>
      <c r="T76" s="30" t="s">
        <v>41</v>
      </c>
      <c r="U76" s="30" t="s">
        <v>41</v>
      </c>
      <c r="V76" s="30"/>
      <c r="W76" s="30"/>
      <c r="X76" s="30"/>
      <c r="Y76" s="30"/>
      <c r="Z76" s="30"/>
      <c r="AA76" s="30" t="s">
        <v>41</v>
      </c>
      <c r="AB76" s="30" t="s">
        <v>41</v>
      </c>
      <c r="AC76" s="30"/>
      <c r="AD76" s="30"/>
      <c r="AE76" s="30"/>
      <c r="AF76" s="30"/>
      <c r="AG76" s="30"/>
      <c r="AH76" s="30"/>
      <c r="AI76" s="30"/>
      <c r="AJ76" s="32" t="s">
        <v>319</v>
      </c>
      <c r="AK76" s="32" t="s">
        <v>309</v>
      </c>
      <c r="AL76" s="32"/>
      <c r="AM76" s="32" t="s">
        <v>309</v>
      </c>
      <c r="AN76" s="32" t="s">
        <v>701</v>
      </c>
      <c r="AO76" s="32"/>
      <c r="AP76" s="32"/>
      <c r="AQ76" s="32"/>
      <c r="AR76" s="32" t="s">
        <v>1007</v>
      </c>
      <c r="AS76" s="32"/>
      <c r="AT76" s="32" t="s">
        <v>1008</v>
      </c>
      <c r="AU76" s="32"/>
      <c r="AV76" s="30" t="s">
        <v>281</v>
      </c>
      <c r="AW76" s="30" t="s">
        <v>309</v>
      </c>
      <c r="AX76" s="33" t="s">
        <v>1009</v>
      </c>
      <c r="AY76" s="33"/>
      <c r="AZ76" s="33" t="s">
        <v>1010</v>
      </c>
      <c r="BA76" s="33">
        <v>33</v>
      </c>
      <c r="BB76" s="33" t="s">
        <v>41</v>
      </c>
      <c r="BC76" s="33" t="s">
        <v>41</v>
      </c>
      <c r="BD76" s="33" t="s">
        <v>41</v>
      </c>
      <c r="BE76" s="33" t="s">
        <v>41</v>
      </c>
      <c r="BF76" s="33" t="s">
        <v>41</v>
      </c>
      <c r="BG76" s="33" t="s">
        <v>41</v>
      </c>
      <c r="BH76" s="33" t="s">
        <v>41</v>
      </c>
      <c r="BI76" s="33" t="s">
        <v>41</v>
      </c>
      <c r="BJ76" s="33" t="s">
        <v>41</v>
      </c>
      <c r="BK76" s="33" t="s">
        <v>41</v>
      </c>
      <c r="BL76" s="33" t="s">
        <v>319</v>
      </c>
      <c r="BM76" s="33" t="s">
        <v>319</v>
      </c>
      <c r="BN76" s="33" t="s">
        <v>319</v>
      </c>
      <c r="BO76" s="33" t="s">
        <v>319</v>
      </c>
      <c r="BP76" s="33" t="s">
        <v>319</v>
      </c>
      <c r="BQ76" s="33" t="s">
        <v>309</v>
      </c>
      <c r="BR76" s="33" t="s">
        <v>309</v>
      </c>
      <c r="BS76" s="33" t="s">
        <v>319</v>
      </c>
      <c r="BT76" s="33"/>
      <c r="BU76" s="33"/>
      <c r="BV76" s="33"/>
      <c r="BW76" s="35" t="s">
        <v>1011</v>
      </c>
      <c r="BX76" s="35"/>
      <c r="BY76" s="32" t="s">
        <v>319</v>
      </c>
      <c r="BZ76" s="32" t="s">
        <v>319</v>
      </c>
      <c r="CA76" s="32" t="s">
        <v>319</v>
      </c>
      <c r="CB76" s="32" t="s">
        <v>319</v>
      </c>
      <c r="CC76" s="32" t="s">
        <v>319</v>
      </c>
      <c r="CD76" s="32" t="s">
        <v>319</v>
      </c>
      <c r="CE76" s="32" t="s">
        <v>319</v>
      </c>
      <c r="CF76" s="32" t="s">
        <v>319</v>
      </c>
      <c r="CG76" s="32" t="s">
        <v>319</v>
      </c>
      <c r="CH76" s="32"/>
      <c r="CI76" s="32" t="s">
        <v>281</v>
      </c>
      <c r="CJ76" s="32" t="s">
        <v>309</v>
      </c>
      <c r="CK76" s="32" t="s">
        <v>309</v>
      </c>
      <c r="CL76" s="32" t="s">
        <v>319</v>
      </c>
      <c r="CM76" s="36" t="s">
        <v>1012</v>
      </c>
      <c r="CN76" s="32"/>
      <c r="CO76" s="32" t="s">
        <v>41</v>
      </c>
      <c r="CP76" s="32"/>
      <c r="CQ76" s="32"/>
      <c r="CR76" s="32"/>
      <c r="CS76" s="32" t="s">
        <v>684</v>
      </c>
      <c r="CT76" s="69">
        <v>9</v>
      </c>
      <c r="CU76" s="30" t="s">
        <v>281</v>
      </c>
      <c r="CV76" s="33" t="s">
        <v>281</v>
      </c>
      <c r="CW76" s="33" t="s">
        <v>1013</v>
      </c>
    </row>
    <row r="77" spans="1:121" s="36" customFormat="1" ht="62.7" customHeight="1" x14ac:dyDescent="0.3">
      <c r="A77" s="30">
        <v>73</v>
      </c>
      <c r="B77" s="31">
        <v>44223</v>
      </c>
      <c r="C77" s="30" t="s">
        <v>69</v>
      </c>
      <c r="D77" s="30"/>
      <c r="E77" s="30"/>
      <c r="F77" s="30" t="s">
        <v>69</v>
      </c>
      <c r="G77" s="30" t="s">
        <v>642</v>
      </c>
      <c r="H77" s="30" t="s">
        <v>832</v>
      </c>
      <c r="I77" s="30"/>
      <c r="J77" s="30"/>
      <c r="K77" s="30"/>
      <c r="L77" s="30" t="s">
        <v>1014</v>
      </c>
      <c r="M77" s="30" t="s">
        <v>69</v>
      </c>
      <c r="N77" s="30" t="s">
        <v>175</v>
      </c>
      <c r="O77" s="30" t="s">
        <v>466</v>
      </c>
      <c r="P77" s="30" t="s">
        <v>467</v>
      </c>
      <c r="Q77" s="30" t="s">
        <v>466</v>
      </c>
      <c r="R77" s="30" t="s">
        <v>319</v>
      </c>
      <c r="S77" s="30" t="s">
        <v>319</v>
      </c>
      <c r="T77" s="30"/>
      <c r="U77" s="30"/>
      <c r="V77" s="30"/>
      <c r="W77" s="30"/>
      <c r="X77" s="30"/>
      <c r="Y77" s="30"/>
      <c r="Z77" s="30" t="s">
        <v>41</v>
      </c>
      <c r="AA77" s="30"/>
      <c r="AB77" s="30"/>
      <c r="AC77" s="30"/>
      <c r="AD77" s="30"/>
      <c r="AE77" s="30"/>
      <c r="AF77" s="30"/>
      <c r="AG77" s="30"/>
      <c r="AH77" s="30"/>
      <c r="AI77" s="30"/>
      <c r="AJ77" s="32" t="s">
        <v>319</v>
      </c>
      <c r="AK77" s="32" t="s">
        <v>319</v>
      </c>
      <c r="AL77" s="32"/>
      <c r="AM77" s="32" t="s">
        <v>319</v>
      </c>
      <c r="AN77" s="32"/>
      <c r="AO77" s="32"/>
      <c r="AP77" s="32"/>
      <c r="AQ77" s="32"/>
      <c r="AR77" s="32" t="s">
        <v>319</v>
      </c>
      <c r="AS77" s="32"/>
      <c r="AT77" s="32" t="s">
        <v>468</v>
      </c>
      <c r="AU77" s="32" t="s">
        <v>625</v>
      </c>
      <c r="AV77" s="30" t="s">
        <v>69</v>
      </c>
      <c r="AW77" s="30" t="s">
        <v>309</v>
      </c>
      <c r="AX77" s="33" t="s">
        <v>35</v>
      </c>
      <c r="AY77" s="33"/>
      <c r="AZ77" s="33" t="s">
        <v>1015</v>
      </c>
      <c r="BA77" s="33">
        <v>30</v>
      </c>
      <c r="BB77" s="33" t="s">
        <v>41</v>
      </c>
      <c r="BC77" s="33" t="s">
        <v>41</v>
      </c>
      <c r="BD77" s="33" t="s">
        <v>41</v>
      </c>
      <c r="BE77" s="33" t="s">
        <v>41</v>
      </c>
      <c r="BF77" s="33" t="s">
        <v>41</v>
      </c>
      <c r="BG77" s="33" t="s">
        <v>41</v>
      </c>
      <c r="BH77" s="33" t="s">
        <v>41</v>
      </c>
      <c r="BI77" s="33" t="s">
        <v>41</v>
      </c>
      <c r="BJ77" s="33" t="s">
        <v>41</v>
      </c>
      <c r="BK77" s="33" t="s">
        <v>41</v>
      </c>
      <c r="BL77" s="33" t="s">
        <v>319</v>
      </c>
      <c r="BM77" s="33" t="s">
        <v>473</v>
      </c>
      <c r="BN77" s="33" t="s">
        <v>319</v>
      </c>
      <c r="BO77" s="33" t="s">
        <v>309</v>
      </c>
      <c r="BP77" s="33" t="s">
        <v>1016</v>
      </c>
      <c r="BQ77" s="33" t="s">
        <v>309</v>
      </c>
      <c r="BR77" s="33" t="s">
        <v>309</v>
      </c>
      <c r="BS77" s="33" t="s">
        <v>319</v>
      </c>
      <c r="BT77" s="33"/>
      <c r="BU77" s="33"/>
      <c r="BV77" s="33"/>
      <c r="BW77" s="35" t="s">
        <v>1017</v>
      </c>
      <c r="BX77" s="35"/>
      <c r="BY77" s="32" t="s">
        <v>309</v>
      </c>
      <c r="BZ77" s="32" t="s">
        <v>309</v>
      </c>
      <c r="CA77" s="32" t="s">
        <v>309</v>
      </c>
      <c r="CB77" s="32" t="s">
        <v>309</v>
      </c>
      <c r="CC77" s="32" t="s">
        <v>309</v>
      </c>
      <c r="CD77" s="32" t="s">
        <v>309</v>
      </c>
      <c r="CE77" s="32" t="s">
        <v>309</v>
      </c>
      <c r="CF77" s="52" t="s">
        <v>309</v>
      </c>
      <c r="CG77" s="32" t="s">
        <v>309</v>
      </c>
      <c r="CH77" s="32"/>
      <c r="CI77" s="32" t="s">
        <v>309</v>
      </c>
      <c r="CJ77" s="32" t="s">
        <v>309</v>
      </c>
      <c r="CK77" s="32" t="s">
        <v>309</v>
      </c>
      <c r="CL77" s="32" t="s">
        <v>309</v>
      </c>
      <c r="CM77" s="70" t="s">
        <v>1018</v>
      </c>
      <c r="CN77" s="32"/>
      <c r="CO77" s="32" t="s">
        <v>35</v>
      </c>
      <c r="CP77" s="32"/>
      <c r="CQ77" s="32"/>
      <c r="CR77" s="32" t="s">
        <v>1019</v>
      </c>
      <c r="CS77" s="32" t="s">
        <v>684</v>
      </c>
      <c r="CT77" s="35">
        <v>6</v>
      </c>
      <c r="CU77" s="32" t="s">
        <v>69</v>
      </c>
      <c r="CV77" s="35" t="s">
        <v>69</v>
      </c>
      <c r="CW77" s="35" t="s">
        <v>1020</v>
      </c>
      <c r="CX77" s="55"/>
      <c r="CY77" s="65" t="s">
        <v>41</v>
      </c>
      <c r="CZ77" s="55"/>
      <c r="DA77" s="55"/>
      <c r="DB77" s="55" t="s">
        <v>1021</v>
      </c>
      <c r="DC77" s="55" t="s">
        <v>684</v>
      </c>
      <c r="DD77" s="71">
        <v>6</v>
      </c>
      <c r="DE77" s="55" t="s">
        <v>69</v>
      </c>
      <c r="DF77" s="71" t="s">
        <v>69</v>
      </c>
      <c r="DG77" s="72" t="s">
        <v>1022</v>
      </c>
      <c r="DH77" s="239" t="s">
        <v>1023</v>
      </c>
      <c r="DI77" s="240"/>
      <c r="DJ77" s="240"/>
      <c r="DK77" s="240"/>
      <c r="DL77" s="240"/>
      <c r="DM77" s="240"/>
      <c r="DN77" s="240"/>
      <c r="DO77" s="240"/>
      <c r="DP77" s="240"/>
      <c r="DQ77" s="241"/>
    </row>
    <row r="78" spans="1:121" s="36" customFormat="1" ht="62.7" customHeight="1" x14ac:dyDescent="0.3">
      <c r="A78" s="30">
        <v>74</v>
      </c>
      <c r="B78" s="31">
        <v>44223</v>
      </c>
      <c r="C78" s="30" t="s">
        <v>110</v>
      </c>
      <c r="D78" s="30"/>
      <c r="E78" s="30"/>
      <c r="F78" s="30" t="s">
        <v>110</v>
      </c>
      <c r="G78" s="30" t="s">
        <v>642</v>
      </c>
      <c r="H78" s="30" t="s">
        <v>1024</v>
      </c>
      <c r="I78" s="30"/>
      <c r="J78" s="30" t="s">
        <v>1025</v>
      </c>
      <c r="K78" s="30"/>
      <c r="L78" s="30"/>
      <c r="M78" s="30" t="s">
        <v>1026</v>
      </c>
      <c r="N78" s="30" t="s">
        <v>175</v>
      </c>
      <c r="O78" s="30" t="s">
        <v>6</v>
      </c>
      <c r="P78" s="30" t="s">
        <v>595</v>
      </c>
      <c r="Q78" s="30" t="s">
        <v>466</v>
      </c>
      <c r="R78" s="30" t="s">
        <v>319</v>
      </c>
      <c r="S78" s="30" t="s">
        <v>319</v>
      </c>
      <c r="T78" s="30"/>
      <c r="U78" s="30"/>
      <c r="V78" s="30"/>
      <c r="W78" s="30"/>
      <c r="X78" s="30" t="s">
        <v>41</v>
      </c>
      <c r="Y78" s="30" t="s">
        <v>41</v>
      </c>
      <c r="Z78" s="30"/>
      <c r="AA78" s="30" t="s">
        <v>41</v>
      </c>
      <c r="AB78" s="30"/>
      <c r="AC78" s="30"/>
      <c r="AD78" s="30"/>
      <c r="AE78" s="30"/>
      <c r="AF78" s="30"/>
      <c r="AG78" s="30"/>
      <c r="AH78" s="30"/>
      <c r="AI78" s="30"/>
      <c r="AJ78" s="32" t="s">
        <v>319</v>
      </c>
      <c r="AK78" s="32" t="s">
        <v>319</v>
      </c>
      <c r="AL78" s="32"/>
      <c r="AM78" s="32" t="s">
        <v>309</v>
      </c>
      <c r="AN78" s="32"/>
      <c r="AO78" s="32"/>
      <c r="AP78" s="32"/>
      <c r="AQ78" s="32"/>
      <c r="AR78" s="32" t="s">
        <v>1027</v>
      </c>
      <c r="AS78" s="32"/>
      <c r="AT78" s="32"/>
      <c r="AU78" s="32"/>
      <c r="AV78" s="30" t="s">
        <v>1026</v>
      </c>
      <c r="AW78" s="30" t="s">
        <v>309</v>
      </c>
      <c r="AX78" s="33" t="s">
        <v>675</v>
      </c>
      <c r="AY78" s="33"/>
      <c r="AZ78" s="32"/>
      <c r="BA78" s="33" t="s">
        <v>1028</v>
      </c>
      <c r="BB78" s="33" t="s">
        <v>41</v>
      </c>
      <c r="BC78" s="33" t="s">
        <v>41</v>
      </c>
      <c r="BD78" s="33" t="s">
        <v>41</v>
      </c>
      <c r="BE78" s="33" t="s">
        <v>41</v>
      </c>
      <c r="BF78" s="33" t="s">
        <v>41</v>
      </c>
      <c r="BG78" s="33" t="s">
        <v>41</v>
      </c>
      <c r="BH78" s="33" t="s">
        <v>41</v>
      </c>
      <c r="BI78" s="33" t="s">
        <v>41</v>
      </c>
      <c r="BJ78" s="33" t="s">
        <v>41</v>
      </c>
      <c r="BK78" s="33" t="s">
        <v>41</v>
      </c>
      <c r="BL78" s="33" t="s">
        <v>319</v>
      </c>
      <c r="BM78" s="33" t="s">
        <v>309</v>
      </c>
      <c r="BN78" s="33" t="s">
        <v>319</v>
      </c>
      <c r="BO78" s="33" t="s">
        <v>309</v>
      </c>
      <c r="BP78" s="33" t="s">
        <v>319</v>
      </c>
      <c r="BQ78" s="33" t="s">
        <v>309</v>
      </c>
      <c r="BR78" s="33" t="s">
        <v>309</v>
      </c>
      <c r="BS78" s="33" t="s">
        <v>319</v>
      </c>
      <c r="BT78" s="33"/>
      <c r="BU78" s="33"/>
      <c r="BV78" s="33"/>
      <c r="BW78" s="35" t="s">
        <v>1029</v>
      </c>
      <c r="BX78" s="35"/>
      <c r="BY78" s="32" t="s">
        <v>319</v>
      </c>
      <c r="BZ78" s="32" t="s">
        <v>319</v>
      </c>
      <c r="CA78" s="32" t="s">
        <v>319</v>
      </c>
      <c r="CB78" s="32" t="s">
        <v>319</v>
      </c>
      <c r="CC78" s="32" t="s">
        <v>319</v>
      </c>
      <c r="CD78" s="32" t="s">
        <v>319</v>
      </c>
      <c r="CE78" s="32" t="s">
        <v>319</v>
      </c>
      <c r="CF78" s="32" t="s">
        <v>319</v>
      </c>
      <c r="CG78" s="32" t="s">
        <v>319</v>
      </c>
      <c r="CH78" s="32"/>
      <c r="CI78" s="32" t="s">
        <v>319</v>
      </c>
      <c r="CJ78" s="32" t="s">
        <v>319</v>
      </c>
      <c r="CK78" s="32" t="s">
        <v>319</v>
      </c>
      <c r="CL78" s="32" t="s">
        <v>319</v>
      </c>
    </row>
    <row r="79" spans="1:121" s="36" customFormat="1" ht="62.7" customHeight="1" x14ac:dyDescent="0.3">
      <c r="A79" s="30">
        <v>75</v>
      </c>
      <c r="B79" s="31">
        <v>44223</v>
      </c>
      <c r="C79" s="30" t="s">
        <v>266</v>
      </c>
      <c r="D79" s="30"/>
      <c r="E79" s="30"/>
      <c r="F79" s="30" t="s">
        <v>1030</v>
      </c>
      <c r="G79" s="30" t="s">
        <v>642</v>
      </c>
      <c r="H79" s="30" t="s">
        <v>940</v>
      </c>
      <c r="I79" s="30"/>
      <c r="J79" s="30"/>
      <c r="K79" s="30"/>
      <c r="L79" s="30" t="s">
        <v>941</v>
      </c>
      <c r="M79" s="30" t="s">
        <v>265</v>
      </c>
      <c r="N79" s="30" t="s">
        <v>78</v>
      </c>
      <c r="O79" s="30" t="s">
        <v>6</v>
      </c>
      <c r="P79" s="30" t="s">
        <v>595</v>
      </c>
      <c r="Q79" s="30" t="s">
        <v>466</v>
      </c>
      <c r="R79" s="30" t="s">
        <v>319</v>
      </c>
      <c r="S79" s="30" t="s">
        <v>319</v>
      </c>
      <c r="T79" s="30" t="s">
        <v>41</v>
      </c>
      <c r="U79" s="30" t="s">
        <v>41</v>
      </c>
      <c r="V79" s="30" t="s">
        <v>41</v>
      </c>
      <c r="W79" s="30"/>
      <c r="X79" s="30"/>
      <c r="Y79" s="30"/>
      <c r="Z79" s="30"/>
      <c r="AA79" s="30" t="s">
        <v>41</v>
      </c>
      <c r="AB79" s="30" t="s">
        <v>41</v>
      </c>
      <c r="AC79" s="30"/>
      <c r="AD79" s="30"/>
      <c r="AE79" s="30"/>
      <c r="AF79" s="30"/>
      <c r="AG79" s="30"/>
      <c r="AH79" s="30"/>
      <c r="AI79" s="30"/>
      <c r="AJ79" s="32" t="s">
        <v>319</v>
      </c>
      <c r="AK79" s="32" t="s">
        <v>319</v>
      </c>
      <c r="AL79" s="32"/>
      <c r="AM79" s="32" t="s">
        <v>319</v>
      </c>
      <c r="AN79" s="32"/>
      <c r="AO79" s="32"/>
      <c r="AP79" s="32"/>
      <c r="AQ79" s="32"/>
      <c r="AR79" s="32" t="s">
        <v>319</v>
      </c>
      <c r="AS79" s="32"/>
      <c r="AT79" s="32" t="s">
        <v>468</v>
      </c>
      <c r="AU79" s="32" t="s">
        <v>78</v>
      </c>
      <c r="AV79" s="30" t="s">
        <v>265</v>
      </c>
      <c r="AW79" s="30" t="s">
        <v>309</v>
      </c>
      <c r="AX79" s="33" t="s">
        <v>35</v>
      </c>
      <c r="AY79" s="33"/>
      <c r="AZ79" s="33"/>
      <c r="BA79" s="33" t="s">
        <v>1028</v>
      </c>
      <c r="BB79" s="33" t="s">
        <v>41</v>
      </c>
      <c r="BC79" s="33" t="s">
        <v>41</v>
      </c>
      <c r="BD79" s="33" t="s">
        <v>41</v>
      </c>
      <c r="BE79" s="33" t="s">
        <v>41</v>
      </c>
      <c r="BF79" s="33" t="s">
        <v>41</v>
      </c>
      <c r="BG79" s="33" t="s">
        <v>41</v>
      </c>
      <c r="BH79" s="33" t="s">
        <v>41</v>
      </c>
      <c r="BI79" s="33" t="s">
        <v>41</v>
      </c>
      <c r="BJ79" s="33" t="s">
        <v>41</v>
      </c>
      <c r="BK79" s="33" t="s">
        <v>41</v>
      </c>
      <c r="BL79" s="33" t="s">
        <v>319</v>
      </c>
      <c r="BM79" s="33" t="s">
        <v>319</v>
      </c>
      <c r="BN79" s="33" t="s">
        <v>319</v>
      </c>
      <c r="BO79" s="33" t="s">
        <v>309</v>
      </c>
      <c r="BP79" s="33" t="s">
        <v>319</v>
      </c>
      <c r="BQ79" s="33" t="s">
        <v>309</v>
      </c>
      <c r="BR79" s="33" t="s">
        <v>309</v>
      </c>
      <c r="BS79" s="33" t="s">
        <v>319</v>
      </c>
      <c r="BT79" s="33"/>
      <c r="BU79" s="33"/>
      <c r="BV79" s="33"/>
      <c r="BW79" s="35" t="s">
        <v>1031</v>
      </c>
      <c r="BX79" s="35"/>
      <c r="BY79" s="32" t="s">
        <v>319</v>
      </c>
      <c r="BZ79" s="32" t="s">
        <v>319</v>
      </c>
      <c r="CA79" s="32" t="s">
        <v>319</v>
      </c>
      <c r="CB79" s="32" t="s">
        <v>319</v>
      </c>
      <c r="CC79" s="32" t="s">
        <v>319</v>
      </c>
      <c r="CD79" s="32" t="s">
        <v>319</v>
      </c>
      <c r="CE79" s="32" t="s">
        <v>319</v>
      </c>
      <c r="CF79" s="32" t="s">
        <v>319</v>
      </c>
      <c r="CG79" s="32" t="s">
        <v>319</v>
      </c>
      <c r="CH79" s="32"/>
      <c r="CI79" s="32" t="s">
        <v>319</v>
      </c>
      <c r="CJ79" s="32" t="s">
        <v>319</v>
      </c>
      <c r="CK79" s="32" t="s">
        <v>319</v>
      </c>
      <c r="CL79" s="32" t="s">
        <v>319</v>
      </c>
    </row>
    <row r="80" spans="1:121" s="36" customFormat="1" ht="62.7" customHeight="1" x14ac:dyDescent="0.3">
      <c r="A80" s="30">
        <v>76</v>
      </c>
      <c r="B80" s="31">
        <v>44223</v>
      </c>
      <c r="C80" s="30" t="s">
        <v>269</v>
      </c>
      <c r="D80" s="30"/>
      <c r="E80" s="30"/>
      <c r="F80" s="30" t="s">
        <v>1032</v>
      </c>
      <c r="G80" s="30" t="s">
        <v>642</v>
      </c>
      <c r="H80" s="30" t="s">
        <v>940</v>
      </c>
      <c r="I80" s="30"/>
      <c r="J80" s="30"/>
      <c r="K80" s="30"/>
      <c r="L80" s="30" t="s">
        <v>1033</v>
      </c>
      <c r="M80" s="30" t="s">
        <v>1034</v>
      </c>
      <c r="N80" s="30" t="s">
        <v>78</v>
      </c>
      <c r="O80" s="30" t="s">
        <v>6</v>
      </c>
      <c r="P80" s="30" t="s">
        <v>595</v>
      </c>
      <c r="Q80" s="30" t="s">
        <v>466</v>
      </c>
      <c r="R80" s="30" t="s">
        <v>319</v>
      </c>
      <c r="S80" s="30" t="s">
        <v>319</v>
      </c>
      <c r="T80" s="30" t="s">
        <v>41</v>
      </c>
      <c r="U80" s="30"/>
      <c r="V80" s="30" t="s">
        <v>41</v>
      </c>
      <c r="W80" s="30"/>
      <c r="X80" s="30"/>
      <c r="Y80" s="30"/>
      <c r="Z80" s="30"/>
      <c r="AA80" s="30" t="s">
        <v>41</v>
      </c>
      <c r="AB80" s="30" t="s">
        <v>41</v>
      </c>
      <c r="AC80" s="30"/>
      <c r="AD80" s="30"/>
      <c r="AE80" s="30"/>
      <c r="AF80" s="30"/>
      <c r="AG80" s="30"/>
      <c r="AH80" s="30"/>
      <c r="AI80" s="30"/>
      <c r="AJ80" s="32" t="s">
        <v>319</v>
      </c>
      <c r="AK80" s="32" t="s">
        <v>319</v>
      </c>
      <c r="AL80" s="32"/>
      <c r="AM80" s="32" t="s">
        <v>319</v>
      </c>
      <c r="AN80" s="32"/>
      <c r="AO80" s="32"/>
      <c r="AP80" s="32"/>
      <c r="AQ80" s="32"/>
      <c r="AR80" s="32" t="s">
        <v>319</v>
      </c>
      <c r="AS80" s="32"/>
      <c r="AT80" s="32" t="s">
        <v>468</v>
      </c>
      <c r="AU80" s="32" t="s">
        <v>78</v>
      </c>
      <c r="AV80" s="30" t="s">
        <v>268</v>
      </c>
      <c r="AW80" s="30" t="s">
        <v>309</v>
      </c>
      <c r="AX80" s="33" t="s">
        <v>1035</v>
      </c>
      <c r="AY80" s="33"/>
      <c r="AZ80" s="33"/>
      <c r="BA80" s="33" t="s">
        <v>1028</v>
      </c>
      <c r="BB80" s="33" t="s">
        <v>41</v>
      </c>
      <c r="BC80" s="33" t="s">
        <v>41</v>
      </c>
      <c r="BD80" s="33" t="s">
        <v>41</v>
      </c>
      <c r="BE80" s="33" t="s">
        <v>41</v>
      </c>
      <c r="BF80" s="33" t="s">
        <v>41</v>
      </c>
      <c r="BG80" s="33" t="s">
        <v>41</v>
      </c>
      <c r="BH80" s="33" t="s">
        <v>41</v>
      </c>
      <c r="BI80" s="33" t="s">
        <v>41</v>
      </c>
      <c r="BJ80" s="33" t="s">
        <v>41</v>
      </c>
      <c r="BK80" s="33" t="s">
        <v>41</v>
      </c>
      <c r="BL80" s="33" t="s">
        <v>319</v>
      </c>
      <c r="BM80" s="33" t="s">
        <v>319</v>
      </c>
      <c r="BN80" s="33" t="s">
        <v>319</v>
      </c>
      <c r="BO80" s="33" t="s">
        <v>319</v>
      </c>
      <c r="BP80" s="33" t="s">
        <v>319</v>
      </c>
      <c r="BQ80" s="33" t="s">
        <v>309</v>
      </c>
      <c r="BR80" s="33" t="s">
        <v>309</v>
      </c>
      <c r="BS80" s="33" t="s">
        <v>319</v>
      </c>
      <c r="BT80" s="33"/>
      <c r="BU80" s="33"/>
      <c r="BV80" s="33"/>
      <c r="BW80" s="35"/>
      <c r="BX80" s="35"/>
      <c r="BY80" s="32" t="s">
        <v>319</v>
      </c>
      <c r="BZ80" s="32" t="s">
        <v>319</v>
      </c>
      <c r="CA80" s="32" t="s">
        <v>319</v>
      </c>
      <c r="CB80" s="32" t="s">
        <v>319</v>
      </c>
      <c r="CC80" s="32" t="s">
        <v>319</v>
      </c>
      <c r="CD80" s="32" t="s">
        <v>319</v>
      </c>
      <c r="CE80" s="32" t="s">
        <v>319</v>
      </c>
      <c r="CF80" s="32" t="s">
        <v>319</v>
      </c>
      <c r="CG80" s="32" t="s">
        <v>319</v>
      </c>
      <c r="CH80" s="32"/>
      <c r="CI80" s="32" t="s">
        <v>319</v>
      </c>
      <c r="CJ80" s="32" t="s">
        <v>319</v>
      </c>
      <c r="CK80" s="32" t="s">
        <v>319</v>
      </c>
      <c r="CL80" s="32" t="s">
        <v>319</v>
      </c>
    </row>
    <row r="81" spans="1:121" s="36" customFormat="1" ht="62.7" customHeight="1" x14ac:dyDescent="0.3">
      <c r="A81" s="30">
        <v>77</v>
      </c>
      <c r="B81" s="31">
        <v>44223</v>
      </c>
      <c r="C81" s="30" t="s">
        <v>240</v>
      </c>
      <c r="D81" s="30"/>
      <c r="E81" s="30"/>
      <c r="F81" s="30" t="s">
        <v>1036</v>
      </c>
      <c r="G81" s="30" t="s">
        <v>461</v>
      </c>
      <c r="H81" s="33" t="s">
        <v>1037</v>
      </c>
      <c r="I81" s="30"/>
      <c r="J81" s="30"/>
      <c r="K81" s="30"/>
      <c r="L81" s="30" t="s">
        <v>1038</v>
      </c>
      <c r="M81" s="30" t="s">
        <v>1039</v>
      </c>
      <c r="N81" s="30" t="s">
        <v>175</v>
      </c>
      <c r="O81" s="30" t="s">
        <v>646</v>
      </c>
      <c r="P81" s="30" t="s">
        <v>595</v>
      </c>
      <c r="Q81" s="30" t="s">
        <v>466</v>
      </c>
      <c r="R81" s="30" t="s">
        <v>319</v>
      </c>
      <c r="S81" s="30" t="s">
        <v>319</v>
      </c>
      <c r="T81" s="30" t="s">
        <v>41</v>
      </c>
      <c r="U81" s="30" t="s">
        <v>41</v>
      </c>
      <c r="V81" s="30"/>
      <c r="W81" s="30"/>
      <c r="X81" s="30"/>
      <c r="Y81" s="30"/>
      <c r="Z81" s="30"/>
      <c r="AA81" s="30" t="s">
        <v>41</v>
      </c>
      <c r="AB81" s="30" t="s">
        <v>41</v>
      </c>
      <c r="AC81" s="30"/>
      <c r="AD81" s="30"/>
      <c r="AE81" s="30"/>
      <c r="AF81" s="30"/>
      <c r="AG81" s="30"/>
      <c r="AH81" s="30"/>
      <c r="AI81" s="30"/>
      <c r="AJ81" s="32" t="s">
        <v>319</v>
      </c>
      <c r="AK81" s="32" t="s">
        <v>319</v>
      </c>
      <c r="AL81" s="32"/>
      <c r="AM81" s="32" t="s">
        <v>319</v>
      </c>
      <c r="AN81" s="32"/>
      <c r="AO81" s="32"/>
      <c r="AP81" s="32"/>
      <c r="AQ81" s="32"/>
      <c r="AR81" s="32" t="s">
        <v>319</v>
      </c>
      <c r="AS81" s="32"/>
      <c r="AT81" s="32" t="s">
        <v>468</v>
      </c>
      <c r="AU81" s="32" t="s">
        <v>52</v>
      </c>
      <c r="AV81" s="30" t="s">
        <v>239</v>
      </c>
      <c r="AW81" s="30" t="s">
        <v>309</v>
      </c>
      <c r="AX81" s="33" t="s">
        <v>470</v>
      </c>
      <c r="AY81" s="33" t="s">
        <v>471</v>
      </c>
      <c r="AZ81" s="33"/>
      <c r="BA81" s="34" t="s">
        <v>472</v>
      </c>
      <c r="BB81" s="33" t="s">
        <v>41</v>
      </c>
      <c r="BC81" s="33" t="s">
        <v>41</v>
      </c>
      <c r="BD81" s="33" t="s">
        <v>41</v>
      </c>
      <c r="BE81" s="33" t="s">
        <v>41</v>
      </c>
      <c r="BF81" s="33" t="s">
        <v>41</v>
      </c>
      <c r="BG81" s="33" t="s">
        <v>41</v>
      </c>
      <c r="BH81" s="33" t="s">
        <v>41</v>
      </c>
      <c r="BI81" s="33" t="s">
        <v>41</v>
      </c>
      <c r="BJ81" s="33" t="s">
        <v>41</v>
      </c>
      <c r="BK81" s="33" t="s">
        <v>41</v>
      </c>
      <c r="BL81" s="33" t="s">
        <v>621</v>
      </c>
      <c r="BM81" s="33" t="s">
        <v>319</v>
      </c>
      <c r="BN81" s="33" t="s">
        <v>319</v>
      </c>
      <c r="BO81" s="33" t="s">
        <v>319</v>
      </c>
      <c r="BP81" s="33" t="s">
        <v>319</v>
      </c>
      <c r="BQ81" s="33" t="s">
        <v>309</v>
      </c>
      <c r="BR81" s="33" t="s">
        <v>309</v>
      </c>
      <c r="BS81" s="33" t="s">
        <v>319</v>
      </c>
      <c r="BT81" s="33"/>
      <c r="BU81" s="33"/>
      <c r="BV81" s="33"/>
      <c r="BW81" s="35" t="s">
        <v>1040</v>
      </c>
      <c r="BX81" s="35"/>
      <c r="BY81" s="32" t="s">
        <v>309</v>
      </c>
      <c r="BZ81" s="32" t="s">
        <v>309</v>
      </c>
      <c r="CA81" s="32" t="s">
        <v>309</v>
      </c>
      <c r="CB81" s="32" t="s">
        <v>309</v>
      </c>
      <c r="CC81" s="32" t="s">
        <v>319</v>
      </c>
      <c r="CD81" s="32" t="s">
        <v>309</v>
      </c>
      <c r="CE81" s="32" t="s">
        <v>309</v>
      </c>
      <c r="CF81" s="32" t="s">
        <v>309</v>
      </c>
      <c r="CG81" s="32" t="s">
        <v>309</v>
      </c>
      <c r="CH81" s="32"/>
      <c r="CI81" s="32" t="s">
        <v>1041</v>
      </c>
      <c r="CJ81" s="32" t="s">
        <v>309</v>
      </c>
      <c r="CK81" s="32" t="s">
        <v>309</v>
      </c>
      <c r="CL81" s="32" t="s">
        <v>309</v>
      </c>
      <c r="CN81" s="32" t="s">
        <v>309</v>
      </c>
      <c r="CO81" s="32" t="s">
        <v>41</v>
      </c>
      <c r="CP81" s="32"/>
      <c r="CQ81" s="32"/>
      <c r="CR81" s="32"/>
      <c r="CS81" s="32" t="s">
        <v>684</v>
      </c>
      <c r="CT81" s="32">
        <v>5</v>
      </c>
      <c r="CU81" s="30" t="s">
        <v>1041</v>
      </c>
      <c r="CV81" s="33" t="s">
        <v>1042</v>
      </c>
      <c r="CW81" s="33" t="s">
        <v>1043</v>
      </c>
      <c r="CX81" s="32" t="s">
        <v>309</v>
      </c>
      <c r="CY81" s="32" t="s">
        <v>41</v>
      </c>
      <c r="CZ81" s="32"/>
      <c r="DA81" s="32"/>
      <c r="DB81" s="32"/>
      <c r="DC81" s="32" t="s">
        <v>684</v>
      </c>
      <c r="DD81" s="32">
        <v>5</v>
      </c>
      <c r="DE81" s="30" t="s">
        <v>1041</v>
      </c>
      <c r="DF81" s="33" t="s">
        <v>1042</v>
      </c>
      <c r="DG81" s="33" t="s">
        <v>1044</v>
      </c>
    </row>
    <row r="82" spans="1:121" s="36" customFormat="1" ht="62.7" customHeight="1" x14ac:dyDescent="0.3">
      <c r="A82" s="30">
        <v>78</v>
      </c>
      <c r="B82" s="31">
        <v>44223</v>
      </c>
      <c r="C82" s="30" t="s">
        <v>244</v>
      </c>
      <c r="D82" s="30"/>
      <c r="E82" s="30"/>
      <c r="F82" s="30" t="s">
        <v>1045</v>
      </c>
      <c r="G82" s="30" t="s">
        <v>461</v>
      </c>
      <c r="H82" s="30"/>
      <c r="I82" s="30"/>
      <c r="J82" s="30"/>
      <c r="K82" s="30"/>
      <c r="L82" s="30"/>
      <c r="M82" s="30" t="s">
        <v>246</v>
      </c>
      <c r="N82" s="30" t="s">
        <v>175</v>
      </c>
      <c r="O82" s="30" t="s">
        <v>646</v>
      </c>
      <c r="P82" s="30" t="s">
        <v>595</v>
      </c>
      <c r="Q82" s="30" t="s">
        <v>466</v>
      </c>
      <c r="R82" s="30" t="s">
        <v>319</v>
      </c>
      <c r="S82" s="30" t="s">
        <v>319</v>
      </c>
      <c r="T82" s="30" t="s">
        <v>41</v>
      </c>
      <c r="U82" s="30" t="s">
        <v>41</v>
      </c>
      <c r="V82" s="30" t="s">
        <v>41</v>
      </c>
      <c r="W82" s="30"/>
      <c r="X82" s="30"/>
      <c r="Y82" s="30"/>
      <c r="Z82" s="30"/>
      <c r="AA82" s="30" t="s">
        <v>41</v>
      </c>
      <c r="AB82" s="30" t="s">
        <v>41</v>
      </c>
      <c r="AC82" s="30"/>
      <c r="AD82" s="30"/>
      <c r="AE82" s="30"/>
      <c r="AF82" s="30"/>
      <c r="AG82" s="30"/>
      <c r="AH82" s="30"/>
      <c r="AI82" s="30"/>
      <c r="AJ82" s="32" t="s">
        <v>319</v>
      </c>
      <c r="AK82" s="32" t="s">
        <v>319</v>
      </c>
      <c r="AL82" s="32"/>
      <c r="AM82" s="32" t="s">
        <v>319</v>
      </c>
      <c r="AN82" s="32"/>
      <c r="AO82" s="32"/>
      <c r="AP82" s="32"/>
      <c r="AQ82" s="32"/>
      <c r="AR82" s="32" t="s">
        <v>319</v>
      </c>
      <c r="AS82" s="32"/>
      <c r="AT82" s="32" t="s">
        <v>468</v>
      </c>
      <c r="AU82" s="32" t="s">
        <v>52</v>
      </c>
      <c r="AV82" s="30" t="s">
        <v>243</v>
      </c>
      <c r="AW82" s="30" t="s">
        <v>309</v>
      </c>
      <c r="AX82" s="33" t="s">
        <v>470</v>
      </c>
      <c r="AY82" s="33" t="s">
        <v>471</v>
      </c>
      <c r="AZ82" s="33"/>
      <c r="BA82" s="34" t="s">
        <v>472</v>
      </c>
      <c r="BB82" s="33" t="s">
        <v>41</v>
      </c>
      <c r="BC82" s="33" t="s">
        <v>41</v>
      </c>
      <c r="BD82" s="33" t="s">
        <v>41</v>
      </c>
      <c r="BE82" s="33" t="s">
        <v>41</v>
      </c>
      <c r="BF82" s="33" t="s">
        <v>41</v>
      </c>
      <c r="BG82" s="33" t="s">
        <v>41</v>
      </c>
      <c r="BH82" s="33" t="s">
        <v>41</v>
      </c>
      <c r="BI82" s="33" t="s">
        <v>41</v>
      </c>
      <c r="BJ82" s="33" t="s">
        <v>41</v>
      </c>
      <c r="BK82" s="33" t="s">
        <v>41</v>
      </c>
      <c r="BL82" s="33" t="s">
        <v>621</v>
      </c>
      <c r="BM82" s="33" t="s">
        <v>319</v>
      </c>
      <c r="BN82" s="33" t="s">
        <v>319</v>
      </c>
      <c r="BO82" s="33" t="s">
        <v>319</v>
      </c>
      <c r="BP82" s="33" t="s">
        <v>1046</v>
      </c>
      <c r="BQ82" s="33" t="s">
        <v>309</v>
      </c>
      <c r="BR82" s="33" t="s">
        <v>309</v>
      </c>
      <c r="BS82" s="33" t="s">
        <v>319</v>
      </c>
      <c r="BT82" s="33"/>
      <c r="BU82" s="33"/>
      <c r="BV82" s="33"/>
      <c r="BW82" s="35" t="s">
        <v>1040</v>
      </c>
      <c r="BX82" s="35"/>
      <c r="BY82" s="32" t="s">
        <v>309</v>
      </c>
      <c r="BZ82" s="32" t="s">
        <v>309</v>
      </c>
      <c r="CA82" s="32" t="s">
        <v>309</v>
      </c>
      <c r="CB82" s="32" t="s">
        <v>309</v>
      </c>
      <c r="CC82" s="32" t="s">
        <v>319</v>
      </c>
      <c r="CD82" s="32" t="s">
        <v>309</v>
      </c>
      <c r="CE82" s="32" t="s">
        <v>309</v>
      </c>
      <c r="CF82" s="32" t="s">
        <v>309</v>
      </c>
      <c r="CG82" s="32" t="s">
        <v>309</v>
      </c>
      <c r="CH82" s="32"/>
      <c r="CI82" s="32" t="s">
        <v>1047</v>
      </c>
      <c r="CJ82" s="32" t="s">
        <v>319</v>
      </c>
      <c r="CK82" s="32" t="s">
        <v>319</v>
      </c>
      <c r="CL82" s="32" t="s">
        <v>319</v>
      </c>
      <c r="CM82" s="36" t="s">
        <v>1048</v>
      </c>
    </row>
    <row r="83" spans="1:121" s="36" customFormat="1" ht="62.7" customHeight="1" x14ac:dyDescent="0.3">
      <c r="A83" s="30">
        <v>79</v>
      </c>
      <c r="B83" s="31">
        <v>44223</v>
      </c>
      <c r="C83" s="30" t="s">
        <v>1049</v>
      </c>
      <c r="D83" s="30"/>
      <c r="E83" s="30"/>
      <c r="F83" s="30" t="s">
        <v>1050</v>
      </c>
      <c r="G83" s="30" t="s">
        <v>1051</v>
      </c>
      <c r="H83" s="30" t="s">
        <v>1052</v>
      </c>
      <c r="I83" s="30"/>
      <c r="J83" s="30"/>
      <c r="K83" s="30"/>
      <c r="L83" s="30" t="s">
        <v>1053</v>
      </c>
      <c r="M83" s="30" t="s">
        <v>1054</v>
      </c>
      <c r="N83" s="30" t="s">
        <v>175</v>
      </c>
      <c r="O83" s="30" t="s">
        <v>646</v>
      </c>
      <c r="P83" s="30" t="s">
        <v>595</v>
      </c>
      <c r="Q83" s="30" t="s">
        <v>466</v>
      </c>
      <c r="R83" s="30" t="s">
        <v>1055</v>
      </c>
      <c r="S83" s="30" t="s">
        <v>319</v>
      </c>
      <c r="T83" s="30" t="s">
        <v>41</v>
      </c>
      <c r="U83" s="30" t="s">
        <v>41</v>
      </c>
      <c r="V83" s="30"/>
      <c r="W83" s="30"/>
      <c r="X83" s="30"/>
      <c r="Y83" s="30"/>
      <c r="Z83" s="30"/>
      <c r="AA83" s="30" t="s">
        <v>41</v>
      </c>
      <c r="AB83" s="30" t="s">
        <v>41</v>
      </c>
      <c r="AC83" s="30"/>
      <c r="AD83" s="30"/>
      <c r="AE83" s="30"/>
      <c r="AF83" s="30"/>
      <c r="AG83" s="30"/>
      <c r="AH83" s="30"/>
      <c r="AI83" s="30"/>
      <c r="AJ83" s="32" t="s">
        <v>319</v>
      </c>
      <c r="AK83" s="32" t="s">
        <v>319</v>
      </c>
      <c r="AL83" s="32"/>
      <c r="AM83" s="32" t="s">
        <v>319</v>
      </c>
      <c r="AN83" s="32"/>
      <c r="AO83" s="32"/>
      <c r="AP83" s="32"/>
      <c r="AQ83" s="32"/>
      <c r="AR83" s="32" t="s">
        <v>319</v>
      </c>
      <c r="AS83" s="32"/>
      <c r="AT83" s="32" t="s">
        <v>468</v>
      </c>
      <c r="AU83" s="32" t="s">
        <v>52</v>
      </c>
      <c r="AV83" s="30" t="s">
        <v>1049</v>
      </c>
      <c r="AW83" s="30" t="s">
        <v>309</v>
      </c>
      <c r="AX83" s="33" t="s">
        <v>35</v>
      </c>
      <c r="AY83" s="33"/>
      <c r="AZ83" s="33" t="s">
        <v>452</v>
      </c>
      <c r="BA83" s="33">
        <v>4</v>
      </c>
      <c r="BB83" s="33"/>
      <c r="BC83" s="33"/>
      <c r="BD83" s="33"/>
      <c r="BE83" s="33"/>
      <c r="BF83" s="33" t="s">
        <v>41</v>
      </c>
      <c r="BG83" s="33"/>
      <c r="BH83" s="33"/>
      <c r="BI83" s="33"/>
      <c r="BJ83" s="33"/>
      <c r="BK83" s="33"/>
      <c r="BL83" s="33" t="s">
        <v>621</v>
      </c>
      <c r="BM83" s="33" t="s">
        <v>621</v>
      </c>
      <c r="BN83" s="33" t="s">
        <v>621</v>
      </c>
      <c r="BO83" s="33" t="s">
        <v>621</v>
      </c>
      <c r="BP83" s="33" t="s">
        <v>621</v>
      </c>
      <c r="BQ83" s="33" t="s">
        <v>309</v>
      </c>
      <c r="BR83" s="33" t="s">
        <v>309</v>
      </c>
      <c r="BS83" s="33" t="s">
        <v>319</v>
      </c>
      <c r="BT83" s="33"/>
      <c r="BU83" s="33"/>
      <c r="BV83" s="33"/>
      <c r="BW83" s="35" t="s">
        <v>1040</v>
      </c>
      <c r="BX83" s="35"/>
      <c r="BY83" s="32" t="s">
        <v>309</v>
      </c>
      <c r="BZ83" s="32" t="s">
        <v>309</v>
      </c>
      <c r="CA83" s="32" t="s">
        <v>309</v>
      </c>
      <c r="CB83" s="32" t="s">
        <v>309</v>
      </c>
      <c r="CC83" s="32" t="s">
        <v>319</v>
      </c>
      <c r="CD83" s="32" t="s">
        <v>309</v>
      </c>
      <c r="CE83" s="32" t="s">
        <v>309</v>
      </c>
      <c r="CF83" s="32" t="s">
        <v>319</v>
      </c>
      <c r="CG83" s="32" t="s">
        <v>319</v>
      </c>
      <c r="CH83" s="32"/>
      <c r="CI83" s="32" t="s">
        <v>1049</v>
      </c>
      <c r="CJ83" s="32" t="s">
        <v>309</v>
      </c>
      <c r="CK83" s="32" t="s">
        <v>309</v>
      </c>
      <c r="CL83" s="32" t="s">
        <v>309</v>
      </c>
      <c r="CN83" s="32" t="s">
        <v>1056</v>
      </c>
      <c r="CO83" s="32" t="s">
        <v>41</v>
      </c>
      <c r="CP83" s="32"/>
      <c r="CQ83" s="32"/>
      <c r="CR83" s="32"/>
      <c r="CS83" s="32" t="s">
        <v>1057</v>
      </c>
      <c r="CT83" s="32">
        <v>27</v>
      </c>
      <c r="CU83" s="30" t="s">
        <v>1049</v>
      </c>
      <c r="CV83" s="33" t="s">
        <v>1049</v>
      </c>
      <c r="CW83" s="33" t="s">
        <v>1058</v>
      </c>
      <c r="CX83" s="32" t="s">
        <v>1056</v>
      </c>
      <c r="CY83" s="32" t="s">
        <v>41</v>
      </c>
      <c r="CZ83" s="32"/>
      <c r="DA83" s="32"/>
      <c r="DB83" s="32"/>
      <c r="DC83" s="32" t="s">
        <v>1057</v>
      </c>
      <c r="DD83" s="32">
        <v>27</v>
      </c>
      <c r="DE83" s="30" t="s">
        <v>1049</v>
      </c>
      <c r="DF83" s="33" t="s">
        <v>1049</v>
      </c>
      <c r="DG83" s="33" t="s">
        <v>1058</v>
      </c>
    </row>
    <row r="84" spans="1:121" ht="62.7" customHeight="1" x14ac:dyDescent="0.3">
      <c r="A84" s="30">
        <v>86</v>
      </c>
      <c r="B84" s="31">
        <v>44223</v>
      </c>
      <c r="C84" s="30" t="s">
        <v>273</v>
      </c>
      <c r="D84" s="30"/>
      <c r="E84" s="30"/>
      <c r="F84" s="30" t="s">
        <v>1059</v>
      </c>
      <c r="G84" s="30" t="s">
        <v>642</v>
      </c>
      <c r="H84" s="30" t="s">
        <v>940</v>
      </c>
      <c r="I84" s="30"/>
      <c r="J84" s="30"/>
      <c r="K84" s="30"/>
      <c r="L84" s="30" t="s">
        <v>1060</v>
      </c>
      <c r="M84" s="30" t="s">
        <v>1061</v>
      </c>
      <c r="N84" s="30" t="s">
        <v>78</v>
      </c>
      <c r="O84" s="30" t="s">
        <v>6</v>
      </c>
      <c r="P84" s="30" t="s">
        <v>595</v>
      </c>
      <c r="Q84" s="30" t="s">
        <v>466</v>
      </c>
      <c r="R84" s="30" t="s">
        <v>319</v>
      </c>
      <c r="S84" s="30" t="s">
        <v>319</v>
      </c>
      <c r="T84" s="30"/>
      <c r="U84" s="30"/>
      <c r="V84" s="30" t="s">
        <v>41</v>
      </c>
      <c r="W84" s="30"/>
      <c r="X84" s="30"/>
      <c r="Y84" s="30"/>
      <c r="Z84" s="30"/>
      <c r="AA84" s="30" t="s">
        <v>41</v>
      </c>
      <c r="AB84" s="30"/>
      <c r="AC84" s="30"/>
      <c r="AD84" s="30"/>
      <c r="AE84" s="30"/>
      <c r="AF84" s="30"/>
      <c r="AG84" s="30"/>
      <c r="AH84" s="30"/>
      <c r="AI84" s="30"/>
      <c r="AJ84" s="32" t="s">
        <v>319</v>
      </c>
      <c r="AK84" s="32" t="s">
        <v>319</v>
      </c>
      <c r="AL84" s="32"/>
      <c r="AM84" s="32" t="s">
        <v>319</v>
      </c>
      <c r="AN84" s="32"/>
      <c r="AO84" s="32"/>
      <c r="AP84" s="32"/>
      <c r="AQ84" s="32"/>
      <c r="AR84" s="32" t="s">
        <v>319</v>
      </c>
      <c r="AS84" s="32"/>
      <c r="AT84" s="32" t="s">
        <v>468</v>
      </c>
      <c r="AU84" s="32" t="s">
        <v>78</v>
      </c>
      <c r="AV84" s="30" t="s">
        <v>272</v>
      </c>
      <c r="AW84" s="30" t="s">
        <v>309</v>
      </c>
      <c r="AX84" s="42" t="s">
        <v>1035</v>
      </c>
      <c r="AY84" s="33"/>
      <c r="AZ84" s="33"/>
      <c r="BA84" s="33" t="s">
        <v>1028</v>
      </c>
      <c r="BB84" s="33" t="s">
        <v>41</v>
      </c>
      <c r="BC84" s="33" t="s">
        <v>41</v>
      </c>
      <c r="BD84" s="33" t="s">
        <v>41</v>
      </c>
      <c r="BE84" s="33" t="s">
        <v>41</v>
      </c>
      <c r="BF84" s="33" t="s">
        <v>41</v>
      </c>
      <c r="BG84" s="33" t="s">
        <v>41</v>
      </c>
      <c r="BH84" s="33" t="s">
        <v>41</v>
      </c>
      <c r="BI84" s="33" t="s">
        <v>41</v>
      </c>
      <c r="BJ84" s="33" t="s">
        <v>41</v>
      </c>
      <c r="BK84" s="33" t="s">
        <v>41</v>
      </c>
      <c r="BL84" s="33" t="s">
        <v>319</v>
      </c>
      <c r="BM84" s="33" t="s">
        <v>319</v>
      </c>
      <c r="BN84" s="33" t="s">
        <v>319</v>
      </c>
      <c r="BO84" s="33" t="s">
        <v>319</v>
      </c>
      <c r="BP84" s="33" t="s">
        <v>319</v>
      </c>
      <c r="BQ84" s="33" t="s">
        <v>309</v>
      </c>
      <c r="BR84" s="33" t="s">
        <v>309</v>
      </c>
      <c r="BS84" s="33" t="s">
        <v>319</v>
      </c>
      <c r="BT84" s="33"/>
      <c r="BU84" s="33"/>
      <c r="BV84" s="33"/>
      <c r="BW84" s="44"/>
      <c r="BX84" s="35"/>
      <c r="BY84" s="32" t="s">
        <v>319</v>
      </c>
      <c r="BZ84" s="32" t="s">
        <v>319</v>
      </c>
      <c r="CA84" s="41" t="s">
        <v>319</v>
      </c>
      <c r="CB84" s="32" t="s">
        <v>319</v>
      </c>
      <c r="CC84" s="32" t="s">
        <v>319</v>
      </c>
      <c r="CD84" s="41" t="s">
        <v>319</v>
      </c>
      <c r="CE84" s="41" t="s">
        <v>319</v>
      </c>
      <c r="CF84" s="32" t="s">
        <v>319</v>
      </c>
      <c r="CG84" s="32" t="s">
        <v>319</v>
      </c>
      <c r="CH84" s="41"/>
      <c r="CI84" s="32" t="s">
        <v>319</v>
      </c>
      <c r="CJ84" s="32" t="s">
        <v>319</v>
      </c>
      <c r="CK84" s="32" t="s">
        <v>319</v>
      </c>
      <c r="CL84" s="32" t="s">
        <v>319</v>
      </c>
    </row>
    <row r="85" spans="1:121" ht="62.7" customHeight="1" x14ac:dyDescent="0.25">
      <c r="A85" s="30">
        <v>87</v>
      </c>
      <c r="B85" s="31">
        <v>44155</v>
      </c>
      <c r="C85" s="30" t="s">
        <v>76</v>
      </c>
      <c r="D85" s="30"/>
      <c r="E85" s="30"/>
      <c r="F85" s="30"/>
      <c r="G85" s="30" t="s">
        <v>642</v>
      </c>
      <c r="H85" s="30" t="s">
        <v>1062</v>
      </c>
      <c r="I85" s="30"/>
      <c r="J85" s="30"/>
      <c r="K85" s="30"/>
      <c r="L85" s="30"/>
      <c r="M85" s="30" t="s">
        <v>1063</v>
      </c>
      <c r="N85" s="30" t="s">
        <v>175</v>
      </c>
      <c r="O85" s="30" t="s">
        <v>646</v>
      </c>
      <c r="P85" s="30"/>
      <c r="Q85" s="30"/>
      <c r="R85" s="30" t="s">
        <v>319</v>
      </c>
      <c r="S85" s="30" t="s">
        <v>319</v>
      </c>
      <c r="T85" s="30" t="s">
        <v>41</v>
      </c>
      <c r="U85" s="30"/>
      <c r="V85" s="30"/>
      <c r="W85" s="30"/>
      <c r="X85" s="30" t="s">
        <v>41</v>
      </c>
      <c r="Y85" s="30"/>
      <c r="Z85" s="30" t="s">
        <v>41</v>
      </c>
      <c r="AA85" s="30" t="s">
        <v>41</v>
      </c>
      <c r="AB85" s="30" t="s">
        <v>41</v>
      </c>
      <c r="AC85" s="30"/>
      <c r="AD85" s="30"/>
      <c r="AE85" s="30"/>
      <c r="AF85" s="30"/>
      <c r="AG85" s="30"/>
      <c r="AH85" s="30"/>
      <c r="AI85" s="30"/>
      <c r="AJ85" s="32" t="s">
        <v>319</v>
      </c>
      <c r="AK85" s="32" t="s">
        <v>319</v>
      </c>
      <c r="AL85" s="32"/>
      <c r="AM85" s="32" t="s">
        <v>319</v>
      </c>
      <c r="AN85" s="32"/>
      <c r="AO85" s="32"/>
      <c r="AP85" s="32"/>
      <c r="AQ85" s="32"/>
      <c r="AR85" s="32" t="s">
        <v>319</v>
      </c>
      <c r="AS85" s="32"/>
      <c r="AT85" s="32" t="s">
        <v>468</v>
      </c>
      <c r="AU85" s="32" t="s">
        <v>1064</v>
      </c>
      <c r="AV85" s="30" t="s">
        <v>76</v>
      </c>
      <c r="AW85" s="30" t="s">
        <v>309</v>
      </c>
      <c r="AX85" s="73" t="s">
        <v>1065</v>
      </c>
      <c r="AY85" s="33"/>
      <c r="AZ85" s="33" t="s">
        <v>652</v>
      </c>
      <c r="BA85" s="33">
        <v>50</v>
      </c>
      <c r="BB85" s="33" t="s">
        <v>41</v>
      </c>
      <c r="BC85" s="33" t="s">
        <v>41</v>
      </c>
      <c r="BD85" s="33"/>
      <c r="BE85" s="33"/>
      <c r="BF85" s="33"/>
      <c r="BG85" s="33"/>
      <c r="BH85" s="33"/>
      <c r="BI85" s="33"/>
      <c r="BJ85" s="33"/>
      <c r="BK85" s="33"/>
      <c r="BL85" s="33" t="s">
        <v>319</v>
      </c>
      <c r="BM85" s="33" t="s">
        <v>319</v>
      </c>
      <c r="BN85" s="33" t="s">
        <v>319</v>
      </c>
      <c r="BO85" s="33" t="s">
        <v>309</v>
      </c>
      <c r="BP85" s="33" t="s">
        <v>1066</v>
      </c>
      <c r="BQ85" s="33" t="s">
        <v>319</v>
      </c>
      <c r="BR85" s="33" t="s">
        <v>309</v>
      </c>
      <c r="BS85" s="33" t="s">
        <v>319</v>
      </c>
      <c r="BT85" s="33"/>
      <c r="BU85" s="33"/>
      <c r="BV85" s="33" t="s">
        <v>319</v>
      </c>
      <c r="BW85" s="35"/>
      <c r="BX85" s="35"/>
      <c r="BY85" s="32" t="s">
        <v>309</v>
      </c>
      <c r="BZ85" s="32" t="s">
        <v>309</v>
      </c>
      <c r="CA85" s="41" t="s">
        <v>309</v>
      </c>
      <c r="CB85" s="32" t="s">
        <v>309</v>
      </c>
      <c r="CC85" s="32" t="s">
        <v>309</v>
      </c>
      <c r="CD85" s="41" t="s">
        <v>309</v>
      </c>
      <c r="CE85" s="41" t="s">
        <v>309</v>
      </c>
      <c r="CF85" s="32" t="s">
        <v>309</v>
      </c>
      <c r="CG85" s="32" t="s">
        <v>309</v>
      </c>
      <c r="CH85" s="41"/>
      <c r="CI85" s="32" t="s">
        <v>76</v>
      </c>
      <c r="CJ85" s="32" t="s">
        <v>309</v>
      </c>
      <c r="CK85" s="32" t="s">
        <v>309</v>
      </c>
      <c r="CL85" s="32" t="s">
        <v>309</v>
      </c>
      <c r="CN85" s="55" t="s">
        <v>1067</v>
      </c>
      <c r="CO85" s="55" t="s">
        <v>41</v>
      </c>
      <c r="CP85" s="55"/>
      <c r="CQ85" s="55"/>
      <c r="CR85" s="55" t="s">
        <v>1068</v>
      </c>
      <c r="CS85" s="55" t="s">
        <v>1069</v>
      </c>
      <c r="CT85" s="55">
        <v>18</v>
      </c>
      <c r="CU85" s="30" t="s">
        <v>76</v>
      </c>
      <c r="CV85" s="64" t="s">
        <v>76</v>
      </c>
      <c r="CW85" s="64" t="s">
        <v>1070</v>
      </c>
      <c r="CX85" s="55" t="s">
        <v>1067</v>
      </c>
      <c r="CY85" s="55" t="s">
        <v>41</v>
      </c>
      <c r="CZ85" s="55"/>
      <c r="DA85" s="55"/>
      <c r="DB85" s="65" t="s">
        <v>35</v>
      </c>
      <c r="DC85" s="55" t="s">
        <v>1069</v>
      </c>
      <c r="DD85" s="55">
        <v>18</v>
      </c>
      <c r="DE85" s="66" t="s">
        <v>76</v>
      </c>
      <c r="DF85" s="64" t="s">
        <v>76</v>
      </c>
      <c r="DG85" s="67" t="s">
        <v>1071</v>
      </c>
      <c r="DH85" s="55" t="s">
        <v>1067</v>
      </c>
      <c r="DI85" s="55" t="s">
        <v>41</v>
      </c>
      <c r="DJ85" s="55"/>
      <c r="DK85" s="55"/>
      <c r="DL85" s="74" t="s">
        <v>1072</v>
      </c>
      <c r="DM85" s="55" t="s">
        <v>1069</v>
      </c>
      <c r="DN85" s="55" t="s">
        <v>1073</v>
      </c>
      <c r="DO85" s="75" t="s">
        <v>1074</v>
      </c>
      <c r="DP85" s="67" t="s">
        <v>1074</v>
      </c>
      <c r="DQ85" s="67" t="s">
        <v>1075</v>
      </c>
    </row>
    <row r="86" spans="1:121" ht="62.7" customHeight="1" x14ac:dyDescent="0.3">
      <c r="A86" s="30">
        <v>88</v>
      </c>
      <c r="B86" s="31">
        <v>44155</v>
      </c>
      <c r="C86" s="30" t="s">
        <v>1076</v>
      </c>
      <c r="D86" s="30"/>
      <c r="E86" s="30"/>
      <c r="F86" s="30"/>
      <c r="G86" s="30" t="s">
        <v>631</v>
      </c>
      <c r="H86" s="30"/>
      <c r="I86" s="30"/>
      <c r="J86" s="30"/>
      <c r="K86" s="30"/>
      <c r="L86" s="30"/>
      <c r="M86" s="30" t="s">
        <v>1077</v>
      </c>
      <c r="N86" s="30" t="s">
        <v>175</v>
      </c>
      <c r="O86" s="30" t="s">
        <v>646</v>
      </c>
      <c r="P86" s="30"/>
      <c r="Q86" s="30"/>
      <c r="R86" s="30"/>
      <c r="S86" s="30" t="s">
        <v>319</v>
      </c>
      <c r="T86" s="30" t="s">
        <v>41</v>
      </c>
      <c r="U86" s="30"/>
      <c r="V86" s="30"/>
      <c r="W86" s="30"/>
      <c r="X86" s="30" t="s">
        <v>41</v>
      </c>
      <c r="Y86" s="30"/>
      <c r="Z86" s="30" t="s">
        <v>41</v>
      </c>
      <c r="AA86" s="30" t="s">
        <v>41</v>
      </c>
      <c r="AB86" s="30" t="s">
        <v>41</v>
      </c>
      <c r="AC86" s="30"/>
      <c r="AD86" s="30"/>
      <c r="AE86" s="30"/>
      <c r="AF86" s="30"/>
      <c r="AG86" s="30"/>
      <c r="AH86" s="30"/>
      <c r="AI86" s="30"/>
      <c r="AJ86" s="32" t="s">
        <v>319</v>
      </c>
      <c r="AK86" s="32" t="s">
        <v>319</v>
      </c>
      <c r="AL86" s="32"/>
      <c r="AM86" s="32" t="s">
        <v>319</v>
      </c>
      <c r="AN86" s="32"/>
      <c r="AO86" s="32"/>
      <c r="AP86" s="32"/>
      <c r="AQ86" s="32"/>
      <c r="AR86" s="32" t="s">
        <v>319</v>
      </c>
      <c r="AS86" s="32"/>
      <c r="AT86" s="32" t="s">
        <v>468</v>
      </c>
      <c r="AU86" s="32" t="s">
        <v>1064</v>
      </c>
      <c r="AV86" s="30" t="s">
        <v>1076</v>
      </c>
      <c r="AW86" s="30" t="s">
        <v>309</v>
      </c>
      <c r="AX86" s="33" t="s">
        <v>35</v>
      </c>
      <c r="AY86" s="33"/>
      <c r="AZ86" s="33" t="s">
        <v>1078</v>
      </c>
      <c r="BA86" s="33">
        <v>40</v>
      </c>
      <c r="BB86" s="33" t="s">
        <v>41</v>
      </c>
      <c r="BC86" s="33" t="s">
        <v>41</v>
      </c>
      <c r="BD86" s="33"/>
      <c r="BE86" s="33"/>
      <c r="BF86" s="33"/>
      <c r="BG86" s="33"/>
      <c r="BH86" s="33"/>
      <c r="BI86" s="33"/>
      <c r="BJ86" s="33"/>
      <c r="BK86" s="33"/>
      <c r="BL86" s="33" t="s">
        <v>319</v>
      </c>
      <c r="BM86" s="33" t="s">
        <v>319</v>
      </c>
      <c r="BN86" s="33" t="s">
        <v>319</v>
      </c>
      <c r="BO86" s="33" t="s">
        <v>309</v>
      </c>
      <c r="BP86" s="33" t="s">
        <v>1066</v>
      </c>
      <c r="BQ86" s="33" t="s">
        <v>319</v>
      </c>
      <c r="BR86" s="33" t="s">
        <v>309</v>
      </c>
      <c r="BS86" s="33" t="s">
        <v>319</v>
      </c>
      <c r="BT86" s="33"/>
      <c r="BU86" s="33"/>
      <c r="BV86" s="33" t="s">
        <v>319</v>
      </c>
      <c r="BW86" s="35"/>
      <c r="BX86" s="35"/>
      <c r="BY86" s="32" t="s">
        <v>309</v>
      </c>
      <c r="BZ86" s="32" t="s">
        <v>309</v>
      </c>
      <c r="CA86" s="41" t="s">
        <v>309</v>
      </c>
      <c r="CB86" s="32" t="s">
        <v>309</v>
      </c>
      <c r="CC86" s="32" t="s">
        <v>309</v>
      </c>
      <c r="CD86" s="41" t="s">
        <v>309</v>
      </c>
      <c r="CE86" s="41" t="s">
        <v>309</v>
      </c>
      <c r="CF86" s="32" t="s">
        <v>309</v>
      </c>
      <c r="CG86" s="32" t="s">
        <v>309</v>
      </c>
      <c r="CH86" s="41"/>
      <c r="CI86" s="76" t="s">
        <v>1079</v>
      </c>
      <c r="CJ86" s="77" t="s">
        <v>309</v>
      </c>
      <c r="CK86" s="42" t="s">
        <v>319</v>
      </c>
      <c r="CL86" s="33" t="s">
        <v>319</v>
      </c>
      <c r="CM86" s="78" t="s">
        <v>1080</v>
      </c>
      <c r="CN86" s="55" t="s">
        <v>1067</v>
      </c>
      <c r="CO86" s="55" t="s">
        <v>41</v>
      </c>
      <c r="CP86" s="55"/>
      <c r="CQ86" s="55"/>
      <c r="CR86" s="55"/>
      <c r="CS86" s="55" t="s">
        <v>1069</v>
      </c>
      <c r="CT86" s="55">
        <v>17</v>
      </c>
    </row>
    <row r="87" spans="1:121" ht="62.7" customHeight="1" x14ac:dyDescent="0.3">
      <c r="A87" s="30">
        <v>89</v>
      </c>
      <c r="B87" s="31">
        <v>44155</v>
      </c>
      <c r="C87" s="30" t="s">
        <v>1081</v>
      </c>
      <c r="D87" s="30"/>
      <c r="E87" s="30"/>
      <c r="F87" s="30"/>
      <c r="G87" s="30" t="s">
        <v>631</v>
      </c>
      <c r="H87" s="30"/>
      <c r="I87" s="30"/>
      <c r="J87" s="30"/>
      <c r="K87" s="30"/>
      <c r="L87" s="30"/>
      <c r="M87" s="30" t="s">
        <v>1082</v>
      </c>
      <c r="N87" s="30" t="s">
        <v>175</v>
      </c>
      <c r="O87" s="30" t="s">
        <v>646</v>
      </c>
      <c r="P87" s="30"/>
      <c r="Q87" s="30"/>
      <c r="R87" s="30"/>
      <c r="S87" s="30" t="s">
        <v>319</v>
      </c>
      <c r="T87" s="30" t="s">
        <v>41</v>
      </c>
      <c r="U87" s="30"/>
      <c r="V87" s="30"/>
      <c r="W87" s="30"/>
      <c r="X87" s="30" t="s">
        <v>41</v>
      </c>
      <c r="Y87" s="30"/>
      <c r="Z87" s="30" t="s">
        <v>41</v>
      </c>
      <c r="AA87" s="30" t="s">
        <v>41</v>
      </c>
      <c r="AB87" s="30" t="s">
        <v>41</v>
      </c>
      <c r="AC87" s="30"/>
      <c r="AD87" s="30"/>
      <c r="AE87" s="30"/>
      <c r="AF87" s="30"/>
      <c r="AG87" s="30"/>
      <c r="AH87" s="30"/>
      <c r="AI87" s="30"/>
      <c r="AJ87" s="32" t="s">
        <v>319</v>
      </c>
      <c r="AK87" s="32" t="s">
        <v>319</v>
      </c>
      <c r="AL87" s="32"/>
      <c r="AM87" s="32" t="s">
        <v>319</v>
      </c>
      <c r="AN87" s="32"/>
      <c r="AO87" s="32"/>
      <c r="AP87" s="32"/>
      <c r="AQ87" s="32"/>
      <c r="AR87" s="32" t="s">
        <v>319</v>
      </c>
      <c r="AS87" s="32"/>
      <c r="AT87" s="32" t="s">
        <v>468</v>
      </c>
      <c r="AU87" s="32" t="s">
        <v>1064</v>
      </c>
      <c r="AV87" s="30" t="s">
        <v>1081</v>
      </c>
      <c r="AW87" s="30" t="s">
        <v>309</v>
      </c>
      <c r="AX87" s="33" t="s">
        <v>571</v>
      </c>
      <c r="AY87" s="33"/>
      <c r="AZ87" s="33"/>
      <c r="BA87" s="33">
        <v>33</v>
      </c>
      <c r="BB87" s="33" t="s">
        <v>41</v>
      </c>
      <c r="BC87" s="33" t="s">
        <v>41</v>
      </c>
      <c r="BD87" s="33"/>
      <c r="BE87" s="33"/>
      <c r="BF87" s="33"/>
      <c r="BG87" s="33"/>
      <c r="BH87" s="33"/>
      <c r="BI87" s="33"/>
      <c r="BJ87" s="33"/>
      <c r="BK87" s="33"/>
      <c r="BL87" s="33" t="s">
        <v>319</v>
      </c>
      <c r="BM87" s="33" t="s">
        <v>319</v>
      </c>
      <c r="BN87" s="33" t="s">
        <v>319</v>
      </c>
      <c r="BO87" s="33" t="s">
        <v>309</v>
      </c>
      <c r="BP87" s="33" t="s">
        <v>1066</v>
      </c>
      <c r="BQ87" s="33" t="s">
        <v>319</v>
      </c>
      <c r="BR87" s="33" t="s">
        <v>309</v>
      </c>
      <c r="BS87" s="33" t="s">
        <v>319</v>
      </c>
      <c r="BT87" s="33"/>
      <c r="BU87" s="33"/>
      <c r="BV87" s="33" t="s">
        <v>319</v>
      </c>
      <c r="BW87" s="35"/>
      <c r="BX87" s="35"/>
      <c r="BY87" s="52" t="s">
        <v>319</v>
      </c>
      <c r="BZ87" s="52" t="s">
        <v>319</v>
      </c>
      <c r="CA87" s="52" t="s">
        <v>319</v>
      </c>
      <c r="CB87" s="52" t="s">
        <v>319</v>
      </c>
      <c r="CC87" s="32" t="s">
        <v>309</v>
      </c>
      <c r="CD87" s="52" t="s">
        <v>319</v>
      </c>
      <c r="CE87" s="32" t="s">
        <v>309</v>
      </c>
      <c r="CF87" s="52" t="s">
        <v>309</v>
      </c>
      <c r="CG87" s="32" t="s">
        <v>309</v>
      </c>
      <c r="CH87" s="41"/>
      <c r="CI87" s="32" t="s">
        <v>1081</v>
      </c>
      <c r="CJ87" s="32" t="s">
        <v>309</v>
      </c>
      <c r="CK87" s="32" t="s">
        <v>309</v>
      </c>
      <c r="CL87" s="32" t="s">
        <v>309</v>
      </c>
      <c r="CN87" s="55" t="s">
        <v>1067</v>
      </c>
      <c r="CO87" s="55" t="s">
        <v>41</v>
      </c>
      <c r="CP87" s="55"/>
      <c r="CQ87" s="55"/>
      <c r="CR87" s="55"/>
      <c r="CS87" s="55" t="s">
        <v>1069</v>
      </c>
      <c r="CT87" s="55">
        <v>19</v>
      </c>
      <c r="CU87" s="30" t="s">
        <v>1081</v>
      </c>
      <c r="CV87" s="64" t="s">
        <v>1083</v>
      </c>
      <c r="CW87" s="64" t="s">
        <v>1084</v>
      </c>
      <c r="CX87" s="52" t="s">
        <v>1085</v>
      </c>
      <c r="CY87" s="55" t="s">
        <v>41</v>
      </c>
      <c r="CZ87" s="55"/>
      <c r="DA87" s="55"/>
      <c r="DB87" s="52" t="s">
        <v>1086</v>
      </c>
      <c r="DC87" s="65" t="s">
        <v>1069</v>
      </c>
      <c r="DD87" s="55">
        <v>19</v>
      </c>
      <c r="DE87" s="66" t="s">
        <v>1081</v>
      </c>
      <c r="DF87" s="48" t="s">
        <v>1087</v>
      </c>
      <c r="DG87" s="48" t="s">
        <v>1088</v>
      </c>
    </row>
    <row r="88" spans="1:121" ht="62.7" customHeight="1" x14ac:dyDescent="0.3">
      <c r="A88" s="30">
        <v>90</v>
      </c>
      <c r="B88" s="31"/>
      <c r="C88" s="30" t="s">
        <v>302</v>
      </c>
      <c r="D88" s="30"/>
      <c r="E88" s="30"/>
      <c r="F88" s="30"/>
      <c r="G88" s="30" t="s">
        <v>471</v>
      </c>
      <c r="H88" s="30"/>
      <c r="I88" s="30"/>
      <c r="J88" s="30"/>
      <c r="K88" s="30"/>
      <c r="L88" s="30"/>
      <c r="M88" s="30" t="s">
        <v>1089</v>
      </c>
      <c r="N88" s="30" t="s">
        <v>175</v>
      </c>
      <c r="O88" s="30" t="s">
        <v>646</v>
      </c>
      <c r="P88" s="30"/>
      <c r="Q88" s="30"/>
      <c r="R88" s="30"/>
      <c r="S88" s="30" t="s">
        <v>319</v>
      </c>
      <c r="T88" s="30"/>
      <c r="U88" s="30"/>
      <c r="V88" s="30"/>
      <c r="W88" s="30"/>
      <c r="X88" s="30"/>
      <c r="Y88" s="30"/>
      <c r="Z88" s="30" t="s">
        <v>41</v>
      </c>
      <c r="AA88" s="30"/>
      <c r="AB88" s="30"/>
      <c r="AC88" s="30"/>
      <c r="AD88" s="30"/>
      <c r="AE88" s="30"/>
      <c r="AF88" s="30"/>
      <c r="AG88" s="30"/>
      <c r="AH88" s="30"/>
      <c r="AI88" s="30"/>
      <c r="AJ88" s="32" t="s">
        <v>319</v>
      </c>
      <c r="AK88" s="32" t="s">
        <v>319</v>
      </c>
      <c r="AL88" s="32" t="s">
        <v>319</v>
      </c>
      <c r="AM88" s="32" t="s">
        <v>319</v>
      </c>
      <c r="AN88" s="32" t="s">
        <v>319</v>
      </c>
      <c r="AO88" s="32"/>
      <c r="AP88" s="32"/>
      <c r="AQ88" s="32"/>
      <c r="AR88" s="32" t="s">
        <v>319</v>
      </c>
      <c r="AS88" s="32"/>
      <c r="AT88" s="32" t="s">
        <v>468</v>
      </c>
      <c r="AU88" s="32" t="s">
        <v>52</v>
      </c>
      <c r="AV88" s="30" t="s">
        <v>302</v>
      </c>
      <c r="AW88" s="30" t="s">
        <v>309</v>
      </c>
      <c r="AX88" s="33" t="s">
        <v>1090</v>
      </c>
      <c r="AY88" s="33" t="s">
        <v>471</v>
      </c>
      <c r="AZ88" s="33"/>
      <c r="BA88" s="34" t="s">
        <v>472</v>
      </c>
      <c r="BB88" s="33" t="s">
        <v>41</v>
      </c>
      <c r="BC88" s="33"/>
      <c r="BD88" s="33"/>
      <c r="BE88" s="33"/>
      <c r="BF88" s="33"/>
      <c r="BG88" s="33"/>
      <c r="BH88" s="33"/>
      <c r="BI88" s="33"/>
      <c r="BJ88" s="33"/>
      <c r="BK88" s="33"/>
      <c r="BL88" s="33" t="s">
        <v>621</v>
      </c>
      <c r="BM88" s="33" t="s">
        <v>319</v>
      </c>
      <c r="BN88" s="33" t="s">
        <v>319</v>
      </c>
      <c r="BO88" s="33" t="s">
        <v>319</v>
      </c>
      <c r="BP88" s="33" t="s">
        <v>319</v>
      </c>
      <c r="BQ88" s="33" t="s">
        <v>319</v>
      </c>
      <c r="BR88" s="33" t="s">
        <v>309</v>
      </c>
      <c r="BS88" s="33" t="s">
        <v>319</v>
      </c>
      <c r="BT88" s="33"/>
      <c r="BU88" s="33"/>
      <c r="BV88" s="33"/>
      <c r="BW88" s="35"/>
      <c r="BX88" s="35"/>
      <c r="BY88" s="32" t="s">
        <v>309</v>
      </c>
      <c r="BZ88" s="32" t="s">
        <v>309</v>
      </c>
      <c r="CA88" s="41" t="s">
        <v>309</v>
      </c>
      <c r="CB88" s="32" t="s">
        <v>309</v>
      </c>
      <c r="CC88" s="32" t="s">
        <v>309</v>
      </c>
      <c r="CD88" s="41" t="s">
        <v>309</v>
      </c>
      <c r="CE88" s="41" t="s">
        <v>309</v>
      </c>
      <c r="CF88" s="32" t="s">
        <v>309</v>
      </c>
      <c r="CG88" s="32" t="s">
        <v>309</v>
      </c>
      <c r="CH88" s="41"/>
      <c r="CI88" s="32" t="s">
        <v>302</v>
      </c>
      <c r="CJ88" s="32" t="s">
        <v>309</v>
      </c>
      <c r="CK88" s="32" t="s">
        <v>309</v>
      </c>
      <c r="CL88" s="32" t="s">
        <v>309</v>
      </c>
      <c r="CN88" s="55" t="s">
        <v>1091</v>
      </c>
      <c r="CO88" s="55" t="s">
        <v>1092</v>
      </c>
      <c r="CP88" s="55"/>
      <c r="CQ88" s="55"/>
      <c r="CR88" s="55" t="s">
        <v>1093</v>
      </c>
      <c r="CS88" s="55" t="s">
        <v>13</v>
      </c>
      <c r="CT88" s="55">
        <v>26</v>
      </c>
      <c r="CU88" s="30" t="s">
        <v>302</v>
      </c>
      <c r="CV88" s="64" t="s">
        <v>1094</v>
      </c>
      <c r="CW88" s="64" t="s">
        <v>1095</v>
      </c>
      <c r="CX88" s="55" t="s">
        <v>1091</v>
      </c>
      <c r="CY88" s="65" t="s">
        <v>41</v>
      </c>
      <c r="CZ88" s="55"/>
      <c r="DA88" s="55"/>
      <c r="DB88" s="65" t="s">
        <v>1096</v>
      </c>
      <c r="DC88" s="55" t="s">
        <v>13</v>
      </c>
      <c r="DD88" s="55">
        <v>26</v>
      </c>
      <c r="DE88" s="66" t="s">
        <v>302</v>
      </c>
      <c r="DF88" s="64" t="s">
        <v>1094</v>
      </c>
      <c r="DG88" s="67" t="s">
        <v>1097</v>
      </c>
    </row>
    <row r="89" spans="1:121" ht="62.7" customHeight="1" x14ac:dyDescent="0.3">
      <c r="A89" s="30">
        <v>91</v>
      </c>
      <c r="B89" s="30"/>
      <c r="C89" s="30" t="s">
        <v>57</v>
      </c>
      <c r="D89" s="30"/>
      <c r="E89" s="30"/>
      <c r="F89" s="30"/>
      <c r="G89" s="30" t="s">
        <v>631</v>
      </c>
      <c r="H89" s="30"/>
      <c r="I89" s="30"/>
      <c r="J89" s="30"/>
      <c r="K89" s="30"/>
      <c r="L89" s="30"/>
      <c r="M89" s="30" t="s">
        <v>57</v>
      </c>
      <c r="N89" s="30" t="s">
        <v>175</v>
      </c>
      <c r="O89" s="30" t="s">
        <v>6</v>
      </c>
      <c r="P89" s="30"/>
      <c r="Q89" s="30"/>
      <c r="R89" s="30" t="s">
        <v>263</v>
      </c>
      <c r="S89" s="30" t="s">
        <v>319</v>
      </c>
      <c r="T89" s="30"/>
      <c r="U89" s="30"/>
      <c r="V89" s="30"/>
      <c r="W89" s="30"/>
      <c r="X89" s="30"/>
      <c r="Y89" s="30"/>
      <c r="Z89" s="30"/>
      <c r="AA89" s="30" t="s">
        <v>41</v>
      </c>
      <c r="AB89" s="30"/>
      <c r="AC89" s="30"/>
      <c r="AD89" s="30"/>
      <c r="AE89" s="30"/>
      <c r="AF89" s="30"/>
      <c r="AG89" s="30"/>
      <c r="AH89" s="30"/>
      <c r="AI89" s="30"/>
      <c r="AJ89" s="32" t="s">
        <v>309</v>
      </c>
      <c r="AK89" s="32" t="s">
        <v>309</v>
      </c>
      <c r="AL89" s="32"/>
      <c r="AM89" s="32" t="s">
        <v>309</v>
      </c>
      <c r="AN89" s="32" t="s">
        <v>319</v>
      </c>
      <c r="AO89" s="32"/>
      <c r="AP89" s="32"/>
      <c r="AQ89" s="32"/>
      <c r="AR89" s="32" t="s">
        <v>1098</v>
      </c>
      <c r="AS89" s="32"/>
      <c r="AT89" s="79"/>
      <c r="AU89" s="32"/>
      <c r="AV89" s="30" t="s">
        <v>57</v>
      </c>
      <c r="AW89" s="30" t="s">
        <v>319</v>
      </c>
      <c r="AX89" s="33" t="s">
        <v>571</v>
      </c>
      <c r="AY89" s="33"/>
      <c r="AZ89" s="33"/>
      <c r="BA89" s="33">
        <v>15</v>
      </c>
      <c r="BB89" s="33" t="s">
        <v>41</v>
      </c>
      <c r="BC89" s="33" t="s">
        <v>41</v>
      </c>
      <c r="BD89" s="33" t="s">
        <v>41</v>
      </c>
      <c r="BE89" s="33" t="s">
        <v>41</v>
      </c>
      <c r="BF89" s="33" t="s">
        <v>41</v>
      </c>
      <c r="BG89" s="33" t="s">
        <v>41</v>
      </c>
      <c r="BH89" s="33" t="s">
        <v>41</v>
      </c>
      <c r="BI89" s="33" t="s">
        <v>41</v>
      </c>
      <c r="BJ89" s="33" t="s">
        <v>41</v>
      </c>
      <c r="BK89" s="33" t="s">
        <v>41</v>
      </c>
      <c r="BL89" s="33" t="s">
        <v>621</v>
      </c>
      <c r="BM89" s="33" t="s">
        <v>309</v>
      </c>
      <c r="BN89" s="33" t="s">
        <v>1099</v>
      </c>
      <c r="BO89" s="33" t="s">
        <v>319</v>
      </c>
      <c r="BP89" s="33" t="s">
        <v>319</v>
      </c>
      <c r="BQ89" s="33" t="s">
        <v>319</v>
      </c>
      <c r="BR89" s="33" t="s">
        <v>309</v>
      </c>
      <c r="BS89" s="33" t="s">
        <v>319</v>
      </c>
      <c r="BT89" s="33"/>
      <c r="BU89" s="33"/>
      <c r="BV89" s="33"/>
      <c r="BW89" s="35"/>
      <c r="BX89" s="35"/>
      <c r="BY89" s="32" t="s">
        <v>319</v>
      </c>
      <c r="BZ89" s="32" t="s">
        <v>319</v>
      </c>
      <c r="CA89" s="41" t="s">
        <v>319</v>
      </c>
      <c r="CB89" s="32" t="s">
        <v>319</v>
      </c>
      <c r="CC89" s="32" t="s">
        <v>319</v>
      </c>
      <c r="CD89" s="41" t="s">
        <v>319</v>
      </c>
      <c r="CE89" s="41" t="s">
        <v>319</v>
      </c>
      <c r="CF89" s="32" t="s">
        <v>319</v>
      </c>
      <c r="CG89" s="32" t="s">
        <v>319</v>
      </c>
      <c r="CH89" s="41"/>
      <c r="CI89" s="32" t="s">
        <v>319</v>
      </c>
      <c r="CJ89" s="32" t="s">
        <v>319</v>
      </c>
      <c r="CK89" s="32" t="s">
        <v>319</v>
      </c>
      <c r="CL89" s="32" t="s">
        <v>319</v>
      </c>
    </row>
    <row r="90" spans="1:121" ht="62.7" customHeight="1" x14ac:dyDescent="0.3">
      <c r="A90" s="30">
        <v>92</v>
      </c>
      <c r="B90" s="30"/>
      <c r="C90" s="30" t="s">
        <v>72</v>
      </c>
      <c r="D90" s="30"/>
      <c r="E90" s="80"/>
      <c r="F90" s="30"/>
      <c r="G90" s="30" t="s">
        <v>631</v>
      </c>
      <c r="H90" s="30"/>
      <c r="I90" s="30"/>
      <c r="J90" s="30"/>
      <c r="K90" s="30"/>
      <c r="L90" s="30"/>
      <c r="M90" s="81" t="s">
        <v>1100</v>
      </c>
      <c r="N90" s="30" t="s">
        <v>175</v>
      </c>
      <c r="O90" s="30" t="s">
        <v>646</v>
      </c>
      <c r="P90" s="30"/>
      <c r="Q90" s="30"/>
      <c r="R90" s="30"/>
      <c r="S90" s="30" t="s">
        <v>319</v>
      </c>
      <c r="T90" s="30"/>
      <c r="U90" s="30"/>
      <c r="V90" s="30"/>
      <c r="W90" s="30"/>
      <c r="X90" s="30"/>
      <c r="Y90" s="30"/>
      <c r="Z90" s="30" t="s">
        <v>41</v>
      </c>
      <c r="AA90" s="30" t="s">
        <v>41</v>
      </c>
      <c r="AB90" s="30"/>
      <c r="AC90" s="30"/>
      <c r="AD90" s="30"/>
      <c r="AE90" s="30"/>
      <c r="AF90" s="30"/>
      <c r="AG90" s="30"/>
      <c r="AH90" s="30"/>
      <c r="AI90" s="30"/>
      <c r="AJ90" s="32" t="s">
        <v>319</v>
      </c>
      <c r="AK90" s="32" t="s">
        <v>319</v>
      </c>
      <c r="AL90" s="32"/>
      <c r="AM90" s="32" t="s">
        <v>319</v>
      </c>
      <c r="AN90" s="32"/>
      <c r="AO90" s="32"/>
      <c r="AP90" s="32"/>
      <c r="AQ90" s="32"/>
      <c r="AR90" s="32" t="s">
        <v>319</v>
      </c>
      <c r="AS90" s="32"/>
      <c r="AT90" s="32" t="s">
        <v>468</v>
      </c>
      <c r="AU90" s="32" t="s">
        <v>625</v>
      </c>
      <c r="AV90" s="30" t="s">
        <v>72</v>
      </c>
      <c r="AW90" s="30" t="s">
        <v>309</v>
      </c>
      <c r="AX90" s="33" t="s">
        <v>35</v>
      </c>
      <c r="AY90" s="33"/>
      <c r="AZ90" s="33" t="s">
        <v>1100</v>
      </c>
      <c r="BA90" s="33">
        <v>16</v>
      </c>
      <c r="BB90" s="33" t="s">
        <v>41</v>
      </c>
      <c r="BC90" s="33" t="s">
        <v>41</v>
      </c>
      <c r="BD90" s="33" t="s">
        <v>41</v>
      </c>
      <c r="BE90" s="33" t="s">
        <v>41</v>
      </c>
      <c r="BF90" s="33" t="s">
        <v>41</v>
      </c>
      <c r="BG90" s="33" t="s">
        <v>41</v>
      </c>
      <c r="BH90" s="33" t="s">
        <v>41</v>
      </c>
      <c r="BI90" s="33" t="s">
        <v>41</v>
      </c>
      <c r="BJ90" s="33" t="s">
        <v>41</v>
      </c>
      <c r="BK90" s="33" t="s">
        <v>41</v>
      </c>
      <c r="BL90" s="33" t="s">
        <v>1101</v>
      </c>
      <c r="BM90" s="33" t="s">
        <v>319</v>
      </c>
      <c r="BN90" s="33" t="s">
        <v>319</v>
      </c>
      <c r="BO90" s="33" t="s">
        <v>309</v>
      </c>
      <c r="BP90" s="33" t="s">
        <v>319</v>
      </c>
      <c r="BQ90" s="33" t="s">
        <v>319</v>
      </c>
      <c r="BR90" s="33" t="s">
        <v>309</v>
      </c>
      <c r="BS90" s="33" t="s">
        <v>319</v>
      </c>
      <c r="BT90" s="33"/>
      <c r="BU90" s="33"/>
      <c r="BV90" s="33"/>
      <c r="BW90" s="35"/>
      <c r="BX90" s="35"/>
      <c r="BY90" s="52" t="s">
        <v>319</v>
      </c>
      <c r="BZ90" s="52" t="s">
        <v>319</v>
      </c>
      <c r="CA90" s="52" t="s">
        <v>319</v>
      </c>
      <c r="CB90" s="52" t="s">
        <v>319</v>
      </c>
      <c r="CC90" s="32" t="s">
        <v>319</v>
      </c>
      <c r="CD90" s="41" t="s">
        <v>319</v>
      </c>
      <c r="CE90" s="52" t="s">
        <v>319</v>
      </c>
      <c r="CF90" s="52" t="s">
        <v>319</v>
      </c>
      <c r="CG90" s="52" t="s">
        <v>319</v>
      </c>
      <c r="CH90" s="41"/>
      <c r="CI90" s="32" t="s">
        <v>319</v>
      </c>
      <c r="CJ90" s="41" t="s">
        <v>309</v>
      </c>
      <c r="CK90" s="41" t="s">
        <v>309</v>
      </c>
      <c r="CL90" s="52" t="s">
        <v>319</v>
      </c>
      <c r="CM90" s="3" t="s">
        <v>1102</v>
      </c>
      <c r="CN90" s="55" t="s">
        <v>309</v>
      </c>
      <c r="CO90" s="55" t="s">
        <v>41</v>
      </c>
      <c r="CP90" s="55"/>
      <c r="CQ90" s="55"/>
      <c r="CR90" s="55" t="s">
        <v>1103</v>
      </c>
      <c r="CS90" s="55" t="s">
        <v>684</v>
      </c>
      <c r="CT90" s="55">
        <v>7</v>
      </c>
      <c r="CU90" s="30" t="s">
        <v>72</v>
      </c>
      <c r="CV90" s="64" t="s">
        <v>72</v>
      </c>
      <c r="CW90" s="82" t="s">
        <v>1104</v>
      </c>
      <c r="CX90" s="83" t="s">
        <v>309</v>
      </c>
      <c r="CY90" s="83" t="s">
        <v>41</v>
      </c>
      <c r="CZ90" s="83"/>
      <c r="DA90" s="83"/>
      <c r="DB90" s="84" t="s">
        <v>1105</v>
      </c>
      <c r="DC90" s="83" t="s">
        <v>684</v>
      </c>
      <c r="DD90" s="83">
        <v>7</v>
      </c>
      <c r="DE90" s="85" t="s">
        <v>72</v>
      </c>
      <c r="DF90" s="86" t="s">
        <v>72</v>
      </c>
      <c r="DG90" s="87" t="s">
        <v>1106</v>
      </c>
    </row>
    <row r="91" spans="1:121" ht="62.7" customHeight="1" x14ac:dyDescent="0.3">
      <c r="A91" s="30">
        <v>93</v>
      </c>
      <c r="B91" s="30"/>
      <c r="C91" s="33" t="s">
        <v>287</v>
      </c>
      <c r="D91" s="33"/>
      <c r="E91" s="81"/>
      <c r="F91" s="30"/>
      <c r="G91" s="30" t="s">
        <v>631</v>
      </c>
      <c r="H91" s="30"/>
      <c r="I91" s="30"/>
      <c r="J91" s="30"/>
      <c r="K91" s="30"/>
      <c r="L91" s="30"/>
      <c r="M91" s="81" t="s">
        <v>287</v>
      </c>
      <c r="N91" s="30" t="s">
        <v>175</v>
      </c>
      <c r="O91" s="30" t="s">
        <v>6</v>
      </c>
      <c r="P91" s="30"/>
      <c r="Q91" s="30"/>
      <c r="R91" s="30"/>
      <c r="S91" s="30" t="s">
        <v>319</v>
      </c>
      <c r="T91" s="30"/>
      <c r="U91" s="30"/>
      <c r="V91" s="30"/>
      <c r="W91" s="30"/>
      <c r="X91" s="30" t="s">
        <v>41</v>
      </c>
      <c r="Y91" s="30"/>
      <c r="Z91" s="30" t="s">
        <v>41</v>
      </c>
      <c r="AA91" s="30" t="s">
        <v>41</v>
      </c>
      <c r="AB91" s="30"/>
      <c r="AC91" s="30"/>
      <c r="AD91" s="30"/>
      <c r="AE91" s="30"/>
      <c r="AF91" s="30"/>
      <c r="AG91" s="30"/>
      <c r="AH91" s="30"/>
      <c r="AI91" s="30"/>
      <c r="AJ91" s="32" t="s">
        <v>1107</v>
      </c>
      <c r="AK91" s="32" t="s">
        <v>1108</v>
      </c>
      <c r="AL91" s="32"/>
      <c r="AM91" s="32" t="s">
        <v>309</v>
      </c>
      <c r="AN91" s="32" t="s">
        <v>309</v>
      </c>
      <c r="AO91" s="32"/>
      <c r="AP91" s="32"/>
      <c r="AQ91" s="32"/>
      <c r="AR91" s="32" t="s">
        <v>1109</v>
      </c>
      <c r="AS91" s="32"/>
      <c r="AT91" s="32" t="s">
        <v>1110</v>
      </c>
      <c r="AU91" s="32"/>
      <c r="AV91" s="30" t="s">
        <v>287</v>
      </c>
      <c r="AW91" s="30" t="s">
        <v>309</v>
      </c>
      <c r="AX91" s="88" t="s">
        <v>1111</v>
      </c>
      <c r="AY91" s="33"/>
      <c r="AZ91" s="33"/>
      <c r="BA91" s="88">
        <v>14</v>
      </c>
      <c r="BB91" s="33" t="s">
        <v>41</v>
      </c>
      <c r="BC91" s="33" t="s">
        <v>41</v>
      </c>
      <c r="BD91" s="33" t="s">
        <v>41</v>
      </c>
      <c r="BE91" s="33" t="s">
        <v>41</v>
      </c>
      <c r="BF91" s="33" t="s">
        <v>41</v>
      </c>
      <c r="BG91" s="33" t="s">
        <v>41</v>
      </c>
      <c r="BH91" s="33" t="s">
        <v>41</v>
      </c>
      <c r="BI91" s="33" t="s">
        <v>41</v>
      </c>
      <c r="BJ91" s="33" t="s">
        <v>41</v>
      </c>
      <c r="BK91" s="33" t="s">
        <v>41</v>
      </c>
      <c r="BL91" s="33" t="s">
        <v>319</v>
      </c>
      <c r="BM91" s="33" t="s">
        <v>319</v>
      </c>
      <c r="BN91" s="33" t="s">
        <v>319</v>
      </c>
      <c r="BO91" s="33" t="s">
        <v>309</v>
      </c>
      <c r="BP91" s="33" t="s">
        <v>319</v>
      </c>
      <c r="BQ91" s="33" t="s">
        <v>319</v>
      </c>
      <c r="BR91" s="33" t="s">
        <v>309</v>
      </c>
      <c r="BS91" s="33" t="s">
        <v>319</v>
      </c>
      <c r="BT91" s="33"/>
      <c r="BU91" s="33"/>
      <c r="BV91" s="33"/>
      <c r="BW91" s="35"/>
      <c r="BX91" s="35"/>
      <c r="BY91" s="32" t="s">
        <v>319</v>
      </c>
      <c r="BZ91" s="32" t="s">
        <v>319</v>
      </c>
      <c r="CA91" s="41" t="s">
        <v>319</v>
      </c>
      <c r="CB91" s="32" t="s">
        <v>319</v>
      </c>
      <c r="CC91" s="32" t="s">
        <v>319</v>
      </c>
      <c r="CD91" s="41" t="s">
        <v>319</v>
      </c>
      <c r="CE91" s="41" t="s">
        <v>319</v>
      </c>
      <c r="CF91" s="32" t="s">
        <v>319</v>
      </c>
      <c r="CG91" s="32" t="s">
        <v>319</v>
      </c>
      <c r="CH91" s="41"/>
      <c r="CI91" s="32" t="s">
        <v>319</v>
      </c>
      <c r="CJ91" s="32" t="s">
        <v>319</v>
      </c>
      <c r="CK91" s="32" t="s">
        <v>319</v>
      </c>
      <c r="CL91" s="32" t="s">
        <v>319</v>
      </c>
    </row>
    <row r="92" spans="1:121" ht="91.2" customHeight="1" x14ac:dyDescent="0.3">
      <c r="A92" s="30">
        <v>94</v>
      </c>
      <c r="B92" s="31">
        <v>44186</v>
      </c>
      <c r="C92" s="33" t="s">
        <v>289</v>
      </c>
      <c r="D92" s="33"/>
      <c r="E92" s="81"/>
      <c r="F92" s="30"/>
      <c r="G92" s="30" t="s">
        <v>631</v>
      </c>
      <c r="H92" s="30"/>
      <c r="I92" s="30"/>
      <c r="J92" s="30" t="s">
        <v>1112</v>
      </c>
      <c r="K92" s="30"/>
      <c r="L92" s="30"/>
      <c r="M92" s="30" t="s">
        <v>1113</v>
      </c>
      <c r="N92" s="30" t="s">
        <v>175</v>
      </c>
      <c r="O92" s="30" t="s">
        <v>646</v>
      </c>
      <c r="P92" s="30"/>
      <c r="Q92" s="30"/>
      <c r="R92" s="30"/>
      <c r="S92" s="30" t="s">
        <v>319</v>
      </c>
      <c r="T92" s="30"/>
      <c r="U92" s="30"/>
      <c r="V92" s="30"/>
      <c r="W92" s="30"/>
      <c r="X92" s="30"/>
      <c r="Y92" s="30"/>
      <c r="Z92" s="30"/>
      <c r="AA92" s="30" t="s">
        <v>41</v>
      </c>
      <c r="AB92" s="30"/>
      <c r="AC92" s="30"/>
      <c r="AD92" s="30"/>
      <c r="AE92" s="30"/>
      <c r="AF92" s="30"/>
      <c r="AG92" s="30"/>
      <c r="AH92" s="30"/>
      <c r="AI92" s="30"/>
      <c r="AJ92" s="32" t="s">
        <v>319</v>
      </c>
      <c r="AK92" s="32" t="s">
        <v>319</v>
      </c>
      <c r="AL92" s="32"/>
      <c r="AM92" s="32" t="s">
        <v>309</v>
      </c>
      <c r="AN92" s="32"/>
      <c r="AO92" s="32"/>
      <c r="AP92" s="32"/>
      <c r="AQ92" s="32"/>
      <c r="AR92" s="32" t="s">
        <v>309</v>
      </c>
      <c r="AS92" s="32"/>
      <c r="AT92" s="32" t="s">
        <v>1114</v>
      </c>
      <c r="AU92" s="32"/>
      <c r="AV92" s="81" t="s">
        <v>289</v>
      </c>
      <c r="AW92" s="30" t="s">
        <v>309</v>
      </c>
      <c r="AX92" s="33" t="s">
        <v>35</v>
      </c>
      <c r="AY92" s="33"/>
      <c r="AZ92" s="33" t="s">
        <v>1113</v>
      </c>
      <c r="BA92" s="33">
        <v>30</v>
      </c>
      <c r="BB92" s="33" t="s">
        <v>41</v>
      </c>
      <c r="BC92" s="33" t="s">
        <v>41</v>
      </c>
      <c r="BD92" s="33" t="s">
        <v>41</v>
      </c>
      <c r="BE92" s="33" t="s">
        <v>41</v>
      </c>
      <c r="BF92" s="33" t="s">
        <v>41</v>
      </c>
      <c r="BG92" s="33" t="s">
        <v>41</v>
      </c>
      <c r="BH92" s="33" t="s">
        <v>41</v>
      </c>
      <c r="BI92" s="33" t="s">
        <v>41</v>
      </c>
      <c r="BJ92" s="33" t="s">
        <v>41</v>
      </c>
      <c r="BK92" s="33" t="s">
        <v>41</v>
      </c>
      <c r="BL92" s="33" t="s">
        <v>319</v>
      </c>
      <c r="BM92" s="33" t="s">
        <v>319</v>
      </c>
      <c r="BN92" s="33" t="s">
        <v>319</v>
      </c>
      <c r="BO92" s="33" t="s">
        <v>309</v>
      </c>
      <c r="BP92" s="33" t="s">
        <v>1115</v>
      </c>
      <c r="BQ92" s="33" t="s">
        <v>319</v>
      </c>
      <c r="BR92" s="33" t="s">
        <v>309</v>
      </c>
      <c r="BS92" s="33" t="s">
        <v>319</v>
      </c>
      <c r="BT92" s="33"/>
      <c r="BU92" s="33"/>
      <c r="BV92" s="33"/>
      <c r="BW92" s="35"/>
      <c r="BX92" s="35"/>
      <c r="BY92" s="32" t="s">
        <v>309</v>
      </c>
      <c r="BZ92" s="32" t="s">
        <v>309</v>
      </c>
      <c r="CA92" s="41" t="s">
        <v>309</v>
      </c>
      <c r="CB92" s="32" t="s">
        <v>309</v>
      </c>
      <c r="CC92" s="32" t="s">
        <v>309</v>
      </c>
      <c r="CD92" s="41" t="s">
        <v>309</v>
      </c>
      <c r="CE92" s="41" t="s">
        <v>319</v>
      </c>
      <c r="CF92" s="32" t="s">
        <v>319</v>
      </c>
      <c r="CG92" s="32" t="s">
        <v>319</v>
      </c>
      <c r="CH92" s="41"/>
      <c r="CI92" s="32" t="s">
        <v>319</v>
      </c>
      <c r="CJ92" s="41" t="s">
        <v>309</v>
      </c>
      <c r="CK92" s="41" t="s">
        <v>309</v>
      </c>
      <c r="CL92" s="32" t="s">
        <v>309</v>
      </c>
      <c r="CM92" s="3" t="s">
        <v>1116</v>
      </c>
      <c r="CN92" s="55" t="s">
        <v>309</v>
      </c>
      <c r="CO92" s="55"/>
      <c r="CP92" s="55" t="s">
        <v>41</v>
      </c>
      <c r="CQ92" s="55"/>
      <c r="CR92" s="55"/>
      <c r="CS92" s="55" t="s">
        <v>684</v>
      </c>
      <c r="CT92" s="55">
        <v>8</v>
      </c>
      <c r="CU92" s="33" t="s">
        <v>289</v>
      </c>
      <c r="CV92" s="64" t="s">
        <v>289</v>
      </c>
      <c r="CW92" s="64" t="s">
        <v>1117</v>
      </c>
      <c r="CX92" s="55" t="s">
        <v>309</v>
      </c>
      <c r="CY92" s="55"/>
      <c r="CZ92" s="55" t="s">
        <v>41</v>
      </c>
      <c r="DA92" s="55"/>
      <c r="DB92" s="65" t="s">
        <v>35</v>
      </c>
      <c r="DC92" s="55" t="s">
        <v>684</v>
      </c>
      <c r="DD92" s="55">
        <v>8</v>
      </c>
      <c r="DE92" s="64" t="s">
        <v>289</v>
      </c>
      <c r="DF92" s="64" t="s">
        <v>289</v>
      </c>
      <c r="DG92" s="67" t="s">
        <v>1118</v>
      </c>
    </row>
    <row r="93" spans="1:121" ht="91.2" customHeight="1" x14ac:dyDescent="0.3">
      <c r="A93" s="30">
        <v>95</v>
      </c>
      <c r="B93" s="31">
        <v>44186</v>
      </c>
      <c r="C93" s="33" t="s">
        <v>1119</v>
      </c>
      <c r="D93" s="33"/>
      <c r="E93" s="81"/>
      <c r="F93" s="30"/>
      <c r="G93" s="30" t="s">
        <v>631</v>
      </c>
      <c r="H93" s="30"/>
      <c r="I93" s="30"/>
      <c r="J93" s="30" t="s">
        <v>1120</v>
      </c>
      <c r="K93" s="30"/>
      <c r="L93" s="30"/>
      <c r="M93" s="81" t="s">
        <v>1119</v>
      </c>
      <c r="N93" s="30" t="s">
        <v>78</v>
      </c>
      <c r="O93" s="30" t="s">
        <v>6</v>
      </c>
      <c r="P93" s="30"/>
      <c r="Q93" s="30"/>
      <c r="R93" s="30"/>
      <c r="S93" s="30" t="s">
        <v>319</v>
      </c>
      <c r="T93" s="30"/>
      <c r="U93" s="30"/>
      <c r="V93" s="30" t="s">
        <v>41</v>
      </c>
      <c r="W93" s="30"/>
      <c r="X93" s="30"/>
      <c r="Y93" s="30"/>
      <c r="Z93" s="30"/>
      <c r="AA93" s="30" t="s">
        <v>41</v>
      </c>
      <c r="AB93" s="30"/>
      <c r="AC93" s="30"/>
      <c r="AD93" s="30"/>
      <c r="AE93" s="30"/>
      <c r="AF93" s="30"/>
      <c r="AG93" s="30"/>
      <c r="AH93" s="30"/>
      <c r="AI93" s="30"/>
      <c r="AJ93" s="32"/>
      <c r="AK93" s="32" t="s">
        <v>1121</v>
      </c>
      <c r="AL93" s="32"/>
      <c r="AM93" s="32" t="s">
        <v>309</v>
      </c>
      <c r="AN93" s="32"/>
      <c r="AO93" s="32"/>
      <c r="AP93" s="32"/>
      <c r="AQ93" s="32"/>
      <c r="AR93" s="32" t="s">
        <v>309</v>
      </c>
      <c r="AS93" s="32"/>
      <c r="AT93" s="32" t="s">
        <v>468</v>
      </c>
      <c r="AU93" s="32" t="s">
        <v>78</v>
      </c>
      <c r="AV93" s="81" t="s">
        <v>1119</v>
      </c>
      <c r="AW93" s="30" t="s">
        <v>309</v>
      </c>
      <c r="AX93" s="33" t="s">
        <v>571</v>
      </c>
      <c r="AY93" s="33"/>
      <c r="AZ93" s="33"/>
      <c r="BA93" s="33">
        <v>50</v>
      </c>
      <c r="BB93" s="33" t="s">
        <v>41</v>
      </c>
      <c r="BC93" s="33" t="s">
        <v>41</v>
      </c>
      <c r="BD93" s="33" t="s">
        <v>41</v>
      </c>
      <c r="BE93" s="33" t="s">
        <v>41</v>
      </c>
      <c r="BF93" s="33" t="s">
        <v>41</v>
      </c>
      <c r="BG93" s="33" t="s">
        <v>41</v>
      </c>
      <c r="BH93" s="33" t="s">
        <v>41</v>
      </c>
      <c r="BI93" s="33" t="s">
        <v>41</v>
      </c>
      <c r="BJ93" s="33" t="s">
        <v>41</v>
      </c>
      <c r="BK93" s="33" t="s">
        <v>41</v>
      </c>
      <c r="BL93" s="33" t="s">
        <v>1122</v>
      </c>
      <c r="BM93" s="33" t="s">
        <v>309</v>
      </c>
      <c r="BN93" s="33" t="s">
        <v>319</v>
      </c>
      <c r="BO93" s="33" t="s">
        <v>319</v>
      </c>
      <c r="BP93" s="33" t="s">
        <v>1123</v>
      </c>
      <c r="BQ93" s="33" t="s">
        <v>319</v>
      </c>
      <c r="BR93" s="33" t="s">
        <v>319</v>
      </c>
      <c r="BS93" s="42" t="s">
        <v>309</v>
      </c>
      <c r="BT93" s="33"/>
      <c r="BU93" s="33"/>
      <c r="BV93" s="33"/>
      <c r="BW93" s="35"/>
      <c r="BX93" s="35"/>
      <c r="BY93" s="32" t="s">
        <v>319</v>
      </c>
      <c r="BZ93" s="32" t="s">
        <v>319</v>
      </c>
      <c r="CA93" s="41" t="s">
        <v>319</v>
      </c>
      <c r="CB93" s="32" t="s">
        <v>319</v>
      </c>
      <c r="CC93" s="32" t="s">
        <v>319</v>
      </c>
      <c r="CD93" s="41" t="s">
        <v>319</v>
      </c>
      <c r="CE93" s="41" t="s">
        <v>319</v>
      </c>
      <c r="CF93" s="32" t="s">
        <v>319</v>
      </c>
      <c r="CG93" s="32" t="s">
        <v>319</v>
      </c>
      <c r="CH93" s="41"/>
      <c r="CI93" s="32" t="s">
        <v>319</v>
      </c>
      <c r="CJ93" s="32" t="s">
        <v>319</v>
      </c>
      <c r="CK93" s="32" t="s">
        <v>319</v>
      </c>
      <c r="CL93" s="32" t="s">
        <v>319</v>
      </c>
    </row>
    <row r="94" spans="1:121" ht="91.2" customHeight="1" x14ac:dyDescent="0.3">
      <c r="A94" s="30">
        <v>96</v>
      </c>
      <c r="B94" s="31">
        <v>44186</v>
      </c>
      <c r="C94" s="33" t="s">
        <v>92</v>
      </c>
      <c r="D94" s="33"/>
      <c r="E94" s="81"/>
      <c r="F94" s="30"/>
      <c r="G94" s="30" t="s">
        <v>642</v>
      </c>
      <c r="H94" s="30"/>
      <c r="I94" s="30"/>
      <c r="J94" s="30" t="s">
        <v>1124</v>
      </c>
      <c r="K94" s="30"/>
      <c r="L94" s="30"/>
      <c r="M94" s="30" t="s">
        <v>1125</v>
      </c>
      <c r="N94" s="30" t="s">
        <v>78</v>
      </c>
      <c r="O94" s="30" t="s">
        <v>6</v>
      </c>
      <c r="P94" s="30"/>
      <c r="Q94" s="30"/>
      <c r="R94" s="30" t="s">
        <v>319</v>
      </c>
      <c r="S94" s="30" t="s">
        <v>319</v>
      </c>
      <c r="T94" s="30" t="s">
        <v>41</v>
      </c>
      <c r="U94" s="30" t="s">
        <v>41</v>
      </c>
      <c r="V94" s="30" t="s">
        <v>41</v>
      </c>
      <c r="W94" s="30"/>
      <c r="X94" s="30"/>
      <c r="Y94" s="30"/>
      <c r="Z94" s="30"/>
      <c r="AA94" s="30" t="s">
        <v>41</v>
      </c>
      <c r="AB94" s="30"/>
      <c r="AC94" s="30"/>
      <c r="AD94" s="30"/>
      <c r="AE94" s="30"/>
      <c r="AF94" s="30"/>
      <c r="AG94" s="30"/>
      <c r="AH94" s="30"/>
      <c r="AI94" s="30"/>
      <c r="AJ94" s="32"/>
      <c r="AK94" s="32" t="s">
        <v>1126</v>
      </c>
      <c r="AL94" s="32"/>
      <c r="AM94" s="32" t="s">
        <v>319</v>
      </c>
      <c r="AN94" s="32"/>
      <c r="AO94" s="32"/>
      <c r="AP94" s="32"/>
      <c r="AQ94" s="32"/>
      <c r="AR94" s="32" t="s">
        <v>319</v>
      </c>
      <c r="AS94" s="32"/>
      <c r="AT94" s="32" t="s">
        <v>1127</v>
      </c>
      <c r="AU94" s="32"/>
      <c r="AV94" s="30" t="s">
        <v>92</v>
      </c>
      <c r="AW94" s="30" t="s">
        <v>309</v>
      </c>
      <c r="AX94" s="33" t="s">
        <v>571</v>
      </c>
      <c r="AY94" s="33"/>
      <c r="AZ94" s="33"/>
      <c r="BA94" s="33" t="s">
        <v>1128</v>
      </c>
      <c r="BB94" s="33" t="s">
        <v>41</v>
      </c>
      <c r="BC94" s="33" t="s">
        <v>41</v>
      </c>
      <c r="BD94" s="33" t="s">
        <v>41</v>
      </c>
      <c r="BE94" s="33" t="s">
        <v>41</v>
      </c>
      <c r="BF94" s="33" t="s">
        <v>41</v>
      </c>
      <c r="BG94" s="33" t="s">
        <v>41</v>
      </c>
      <c r="BH94" s="33" t="s">
        <v>41</v>
      </c>
      <c r="BI94" s="33" t="s">
        <v>41</v>
      </c>
      <c r="BJ94" s="33" t="s">
        <v>41</v>
      </c>
      <c r="BK94" s="33" t="s">
        <v>41</v>
      </c>
      <c r="BL94" s="33" t="s">
        <v>319</v>
      </c>
      <c r="BM94" s="33" t="s">
        <v>319</v>
      </c>
      <c r="BN94" s="33" t="s">
        <v>319</v>
      </c>
      <c r="BO94" s="33" t="s">
        <v>309</v>
      </c>
      <c r="BP94" s="33" t="s">
        <v>319</v>
      </c>
      <c r="BQ94" s="33" t="s">
        <v>319</v>
      </c>
      <c r="BR94" s="33" t="s">
        <v>309</v>
      </c>
      <c r="BS94" s="33" t="s">
        <v>319</v>
      </c>
      <c r="BT94" s="33"/>
      <c r="BU94" s="33"/>
      <c r="BV94" s="33"/>
      <c r="BW94" s="35"/>
      <c r="BX94" s="35"/>
      <c r="BY94" s="32" t="s">
        <v>319</v>
      </c>
      <c r="BZ94" s="32" t="s">
        <v>319</v>
      </c>
      <c r="CA94" s="41" t="s">
        <v>319</v>
      </c>
      <c r="CB94" s="32" t="s">
        <v>319</v>
      </c>
      <c r="CC94" s="32" t="s">
        <v>319</v>
      </c>
      <c r="CD94" s="41" t="s">
        <v>319</v>
      </c>
      <c r="CE94" s="41" t="s">
        <v>319</v>
      </c>
      <c r="CF94" s="32" t="s">
        <v>319</v>
      </c>
      <c r="CG94" s="32" t="s">
        <v>319</v>
      </c>
      <c r="CH94" s="41"/>
      <c r="CI94" s="32" t="s">
        <v>319</v>
      </c>
      <c r="CJ94" s="32" t="s">
        <v>319</v>
      </c>
      <c r="CK94" s="32" t="s">
        <v>319</v>
      </c>
      <c r="CL94" s="32" t="s">
        <v>319</v>
      </c>
    </row>
    <row r="95" spans="1:121" s="36" customFormat="1" ht="42" customHeight="1" x14ac:dyDescent="0.3">
      <c r="A95" s="30">
        <v>98</v>
      </c>
      <c r="B95" s="31">
        <v>44186</v>
      </c>
      <c r="C95" s="33" t="s">
        <v>208</v>
      </c>
      <c r="D95" s="33"/>
      <c r="E95" s="81"/>
      <c r="F95" s="30"/>
      <c r="G95" s="30" t="s">
        <v>1129</v>
      </c>
      <c r="H95" s="30"/>
      <c r="I95" s="30"/>
      <c r="J95" s="30" t="s">
        <v>1130</v>
      </c>
      <c r="K95" s="30"/>
      <c r="L95" s="30"/>
      <c r="M95" s="81" t="s">
        <v>208</v>
      </c>
      <c r="N95" s="30" t="s">
        <v>175</v>
      </c>
      <c r="O95" s="30" t="s">
        <v>646</v>
      </c>
      <c r="P95" s="30"/>
      <c r="Q95" s="30"/>
      <c r="R95" s="30" t="s">
        <v>1131</v>
      </c>
      <c r="S95" s="30" t="s">
        <v>319</v>
      </c>
      <c r="T95" s="30" t="s">
        <v>41</v>
      </c>
      <c r="U95" s="30"/>
      <c r="V95" s="30"/>
      <c r="W95" s="30"/>
      <c r="X95" s="30"/>
      <c r="Y95" s="30"/>
      <c r="Z95" s="30" t="s">
        <v>41</v>
      </c>
      <c r="AA95" s="30" t="s">
        <v>41</v>
      </c>
      <c r="AB95" s="30"/>
      <c r="AC95" s="30"/>
      <c r="AD95" s="30"/>
      <c r="AE95" s="30"/>
      <c r="AF95" s="30"/>
      <c r="AG95" s="30"/>
      <c r="AH95" s="30"/>
      <c r="AI95" s="30"/>
      <c r="AJ95" s="32"/>
      <c r="AK95" s="32" t="s">
        <v>1121</v>
      </c>
      <c r="AL95" s="32"/>
      <c r="AM95" s="32" t="s">
        <v>319</v>
      </c>
      <c r="AN95" s="32"/>
      <c r="AO95" s="32"/>
      <c r="AP95" s="32"/>
      <c r="AQ95" s="32"/>
      <c r="AR95" s="32" t="s">
        <v>319</v>
      </c>
      <c r="AS95" s="32"/>
      <c r="AT95" s="32" t="s">
        <v>468</v>
      </c>
      <c r="AU95" s="32" t="s">
        <v>52</v>
      </c>
      <c r="AV95" s="30" t="s">
        <v>208</v>
      </c>
      <c r="AW95" s="30" t="s">
        <v>309</v>
      </c>
      <c r="AX95" s="33" t="s">
        <v>571</v>
      </c>
      <c r="AY95" s="33"/>
      <c r="AZ95" s="33" t="s">
        <v>1132</v>
      </c>
      <c r="BA95" s="33">
        <v>20</v>
      </c>
      <c r="BB95" s="33"/>
      <c r="BC95" s="33" t="s">
        <v>41</v>
      </c>
      <c r="BD95" s="33"/>
      <c r="BE95" s="33"/>
      <c r="BF95" s="33"/>
      <c r="BG95" s="33"/>
      <c r="BH95" s="33"/>
      <c r="BI95" s="33"/>
      <c r="BJ95" s="33"/>
      <c r="BK95" s="33"/>
      <c r="BL95" s="33" t="s">
        <v>319</v>
      </c>
      <c r="BM95" s="33" t="s">
        <v>319</v>
      </c>
      <c r="BN95" s="33" t="s">
        <v>319</v>
      </c>
      <c r="BO95" s="33" t="s">
        <v>319</v>
      </c>
      <c r="BP95" s="33" t="s">
        <v>1133</v>
      </c>
      <c r="BQ95" s="33" t="s">
        <v>319</v>
      </c>
      <c r="BR95" s="33" t="s">
        <v>309</v>
      </c>
      <c r="BS95" s="33" t="s">
        <v>319</v>
      </c>
      <c r="BT95" s="33"/>
      <c r="BU95" s="33"/>
      <c r="BV95" s="33"/>
      <c r="BW95" s="35"/>
      <c r="BX95" s="35"/>
      <c r="BY95" s="32" t="s">
        <v>309</v>
      </c>
      <c r="BZ95" s="32" t="s">
        <v>309</v>
      </c>
      <c r="CA95" s="32" t="s">
        <v>309</v>
      </c>
      <c r="CB95" s="32" t="s">
        <v>309</v>
      </c>
      <c r="CC95" s="32" t="s">
        <v>319</v>
      </c>
      <c r="CD95" s="32" t="s">
        <v>309</v>
      </c>
      <c r="CE95" s="32" t="s">
        <v>309</v>
      </c>
      <c r="CF95" s="32" t="s">
        <v>309</v>
      </c>
      <c r="CG95" s="32" t="s">
        <v>309</v>
      </c>
      <c r="CH95" s="32"/>
      <c r="CI95" s="32" t="s">
        <v>1134</v>
      </c>
      <c r="CJ95" s="32" t="s">
        <v>309</v>
      </c>
      <c r="CK95" s="32" t="s">
        <v>319</v>
      </c>
      <c r="CL95" s="32" t="s">
        <v>319</v>
      </c>
      <c r="CM95" s="36" t="s">
        <v>1135</v>
      </c>
    </row>
    <row r="96" spans="1:121" s="36" customFormat="1" ht="39.15" customHeight="1" x14ac:dyDescent="0.3">
      <c r="A96" s="30">
        <v>99</v>
      </c>
      <c r="B96" s="31">
        <v>44214</v>
      </c>
      <c r="C96" s="33" t="s">
        <v>215</v>
      </c>
      <c r="D96" s="33"/>
      <c r="E96" s="81"/>
      <c r="F96" s="30"/>
      <c r="G96" s="30" t="s">
        <v>1136</v>
      </c>
      <c r="H96" s="30"/>
      <c r="I96" s="30"/>
      <c r="J96" s="30" t="s">
        <v>1137</v>
      </c>
      <c r="K96" s="30"/>
      <c r="L96" s="30"/>
      <c r="M96" s="81" t="s">
        <v>1138</v>
      </c>
      <c r="N96" s="30" t="s">
        <v>175</v>
      </c>
      <c r="O96" s="30" t="s">
        <v>646</v>
      </c>
      <c r="P96" s="30"/>
      <c r="Q96" s="30"/>
      <c r="R96" s="30" t="s">
        <v>1139</v>
      </c>
      <c r="S96" s="30" t="s">
        <v>319</v>
      </c>
      <c r="T96" s="30" t="s">
        <v>41</v>
      </c>
      <c r="U96" s="30"/>
      <c r="V96" s="30"/>
      <c r="W96" s="30"/>
      <c r="X96" s="30"/>
      <c r="Y96" s="30"/>
      <c r="Z96" s="30" t="s">
        <v>41</v>
      </c>
      <c r="AA96" s="30" t="s">
        <v>41</v>
      </c>
      <c r="AB96" s="30"/>
      <c r="AC96" s="30"/>
      <c r="AD96" s="30"/>
      <c r="AE96" s="30"/>
      <c r="AF96" s="30"/>
      <c r="AG96" s="30"/>
      <c r="AH96" s="30"/>
      <c r="AI96" s="30"/>
      <c r="AJ96" s="32"/>
      <c r="AK96" s="32" t="s">
        <v>1121</v>
      </c>
      <c r="AL96" s="32"/>
      <c r="AM96" s="32" t="s">
        <v>319</v>
      </c>
      <c r="AN96" s="32"/>
      <c r="AO96" s="32"/>
      <c r="AP96" s="32"/>
      <c r="AQ96" s="32"/>
      <c r="AR96" s="32" t="s">
        <v>319</v>
      </c>
      <c r="AS96" s="32"/>
      <c r="AT96" s="32" t="s">
        <v>468</v>
      </c>
      <c r="AU96" s="32" t="s">
        <v>52</v>
      </c>
      <c r="AV96" s="30" t="s">
        <v>215</v>
      </c>
      <c r="AW96" s="30" t="s">
        <v>309</v>
      </c>
      <c r="AX96" s="33" t="s">
        <v>571</v>
      </c>
      <c r="AY96" s="33"/>
      <c r="AZ96" s="33" t="s">
        <v>1132</v>
      </c>
      <c r="BA96" s="33">
        <v>12</v>
      </c>
      <c r="BB96" s="33"/>
      <c r="BC96" s="33" t="s">
        <v>41</v>
      </c>
      <c r="BD96" s="33"/>
      <c r="BE96" s="33"/>
      <c r="BF96" s="33"/>
      <c r="BG96" s="33"/>
      <c r="BH96" s="33"/>
      <c r="BI96" s="33"/>
      <c r="BJ96" s="33"/>
      <c r="BK96" s="33"/>
      <c r="BL96" s="33" t="s">
        <v>319</v>
      </c>
      <c r="BM96" s="33" t="s">
        <v>319</v>
      </c>
      <c r="BN96" s="33" t="s">
        <v>319</v>
      </c>
      <c r="BO96" s="33" t="s">
        <v>319</v>
      </c>
      <c r="BP96" s="33" t="s">
        <v>1140</v>
      </c>
      <c r="BQ96" s="33" t="s">
        <v>319</v>
      </c>
      <c r="BR96" s="33" t="s">
        <v>309</v>
      </c>
      <c r="BS96" s="33" t="s">
        <v>319</v>
      </c>
      <c r="BT96" s="33"/>
      <c r="BU96" s="33"/>
      <c r="BV96" s="33"/>
      <c r="BW96" s="35"/>
      <c r="BX96" s="35"/>
      <c r="BY96" s="32" t="s">
        <v>309</v>
      </c>
      <c r="BZ96" s="32" t="s">
        <v>309</v>
      </c>
      <c r="CA96" s="32" t="s">
        <v>309</v>
      </c>
      <c r="CB96" s="32" t="s">
        <v>309</v>
      </c>
      <c r="CC96" s="32" t="s">
        <v>319</v>
      </c>
      <c r="CD96" s="32" t="s">
        <v>309</v>
      </c>
      <c r="CE96" s="32" t="s">
        <v>309</v>
      </c>
      <c r="CF96" s="32" t="s">
        <v>309</v>
      </c>
      <c r="CG96" s="32" t="s">
        <v>309</v>
      </c>
      <c r="CH96" s="32"/>
      <c r="CI96" s="32" t="s">
        <v>1141</v>
      </c>
      <c r="CJ96" s="32" t="s">
        <v>309</v>
      </c>
      <c r="CK96" s="32" t="s">
        <v>319</v>
      </c>
      <c r="CL96" s="32" t="s">
        <v>319</v>
      </c>
      <c r="CM96" s="36" t="s">
        <v>1142</v>
      </c>
    </row>
    <row r="97" spans="1:111" s="36" customFormat="1" ht="53.1" customHeight="1" x14ac:dyDescent="0.3">
      <c r="A97" s="30">
        <v>100</v>
      </c>
      <c r="B97" s="31">
        <v>44214</v>
      </c>
      <c r="C97" s="33" t="s">
        <v>205</v>
      </c>
      <c r="D97" s="33"/>
      <c r="E97" s="81"/>
      <c r="F97" s="30"/>
      <c r="G97" s="30" t="s">
        <v>1143</v>
      </c>
      <c r="H97" s="30"/>
      <c r="I97" s="30"/>
      <c r="J97" s="30" t="s">
        <v>1144</v>
      </c>
      <c r="K97" s="30"/>
      <c r="L97" s="30"/>
      <c r="M97" s="33" t="s">
        <v>1145</v>
      </c>
      <c r="N97" s="30" t="s">
        <v>175</v>
      </c>
      <c r="O97" s="30" t="s">
        <v>646</v>
      </c>
      <c r="P97" s="30"/>
      <c r="Q97" s="30"/>
      <c r="R97" s="30" t="s">
        <v>319</v>
      </c>
      <c r="S97" s="30" t="s">
        <v>319</v>
      </c>
      <c r="T97" s="30" t="s">
        <v>41</v>
      </c>
      <c r="U97" s="30"/>
      <c r="V97" s="30"/>
      <c r="W97" s="30"/>
      <c r="X97" s="30"/>
      <c r="Y97" s="30"/>
      <c r="Z97" s="30" t="s">
        <v>41</v>
      </c>
      <c r="AA97" s="30" t="s">
        <v>41</v>
      </c>
      <c r="AB97" s="30"/>
      <c r="AC97" s="30"/>
      <c r="AD97" s="30"/>
      <c r="AE97" s="30"/>
      <c r="AF97" s="30"/>
      <c r="AG97" s="30"/>
      <c r="AH97" s="30"/>
      <c r="AI97" s="30"/>
      <c r="AJ97" s="32"/>
      <c r="AK97" s="32" t="s">
        <v>1121</v>
      </c>
      <c r="AL97" s="32"/>
      <c r="AM97" s="32"/>
      <c r="AN97" s="32"/>
      <c r="AO97" s="32"/>
      <c r="AP97" s="32"/>
      <c r="AQ97" s="32"/>
      <c r="AR97" s="32"/>
      <c r="AS97" s="32"/>
      <c r="AT97" s="32" t="s">
        <v>468</v>
      </c>
      <c r="AU97" s="32"/>
      <c r="AV97" s="30" t="s">
        <v>204</v>
      </c>
      <c r="AW97" s="89" t="s">
        <v>309</v>
      </c>
      <c r="AX97" s="90" t="s">
        <v>675</v>
      </c>
      <c r="AY97" s="90" t="s">
        <v>1143</v>
      </c>
      <c r="AZ97" s="90"/>
      <c r="BA97" s="90" t="s">
        <v>1146</v>
      </c>
      <c r="BB97" s="33"/>
      <c r="BC97" s="33" t="s">
        <v>41</v>
      </c>
      <c r="BD97" s="33"/>
      <c r="BE97" s="33"/>
      <c r="BF97" s="33"/>
      <c r="BG97" s="33"/>
      <c r="BH97" s="33"/>
      <c r="BI97" s="33"/>
      <c r="BJ97" s="33"/>
      <c r="BK97" s="33"/>
      <c r="BL97" s="33" t="s">
        <v>319</v>
      </c>
      <c r="BM97" s="33" t="s">
        <v>319</v>
      </c>
      <c r="BN97" s="33" t="s">
        <v>319</v>
      </c>
      <c r="BO97" s="33" t="s">
        <v>319</v>
      </c>
      <c r="BP97" s="33" t="s">
        <v>319</v>
      </c>
      <c r="BQ97" s="33" t="s">
        <v>319</v>
      </c>
      <c r="BR97" s="33" t="s">
        <v>309</v>
      </c>
      <c r="BS97" s="33" t="s">
        <v>319</v>
      </c>
      <c r="BT97" s="33"/>
      <c r="BU97" s="33"/>
      <c r="BV97" s="33"/>
      <c r="BW97" s="35"/>
      <c r="BX97" s="35"/>
      <c r="BY97" s="32" t="s">
        <v>309</v>
      </c>
      <c r="BZ97" s="32" t="s">
        <v>309</v>
      </c>
      <c r="CA97" s="32" t="s">
        <v>309</v>
      </c>
      <c r="CB97" s="32" t="s">
        <v>309</v>
      </c>
      <c r="CC97" s="32" t="s">
        <v>309</v>
      </c>
      <c r="CD97" s="32" t="s">
        <v>309</v>
      </c>
      <c r="CE97" s="32" t="s">
        <v>309</v>
      </c>
      <c r="CF97" s="32" t="s">
        <v>309</v>
      </c>
      <c r="CG97" s="32" t="s">
        <v>309</v>
      </c>
      <c r="CH97" s="32"/>
      <c r="CI97" s="32" t="s">
        <v>309</v>
      </c>
      <c r="CJ97" s="32" t="s">
        <v>309</v>
      </c>
      <c r="CK97" s="32" t="s">
        <v>309</v>
      </c>
      <c r="CL97" s="32" t="s">
        <v>309</v>
      </c>
      <c r="CN97" s="32" t="s">
        <v>1147</v>
      </c>
      <c r="CO97" s="32" t="s">
        <v>41</v>
      </c>
      <c r="CP97" s="32"/>
      <c r="CQ97" s="32"/>
      <c r="CS97" s="32" t="s">
        <v>320</v>
      </c>
      <c r="CT97" s="32">
        <v>11</v>
      </c>
      <c r="CU97" s="33" t="s">
        <v>205</v>
      </c>
      <c r="CV97" s="33" t="s">
        <v>1148</v>
      </c>
      <c r="CW97" s="33" t="s">
        <v>1149</v>
      </c>
      <c r="CX97" s="32" t="s">
        <v>1147</v>
      </c>
      <c r="CY97" s="32" t="s">
        <v>41</v>
      </c>
      <c r="CZ97" s="32"/>
      <c r="DA97" s="32"/>
      <c r="DB97" s="36" t="s">
        <v>1150</v>
      </c>
      <c r="DC97" s="32" t="s">
        <v>320</v>
      </c>
      <c r="DD97" s="32">
        <v>11</v>
      </c>
      <c r="DE97" s="33" t="s">
        <v>205</v>
      </c>
      <c r="DF97" s="33" t="s">
        <v>1151</v>
      </c>
      <c r="DG97" s="33" t="s">
        <v>1152</v>
      </c>
    </row>
    <row r="98" spans="1:111" s="36" customFormat="1" ht="51" customHeight="1" x14ac:dyDescent="0.3">
      <c r="A98" s="30">
        <v>101</v>
      </c>
      <c r="B98" s="31">
        <v>44214</v>
      </c>
      <c r="C98" s="33" t="s">
        <v>212</v>
      </c>
      <c r="D98" s="33"/>
      <c r="E98" s="81"/>
      <c r="F98" s="30"/>
      <c r="G98" s="30" t="s">
        <v>1143</v>
      </c>
      <c r="H98" s="30"/>
      <c r="I98" s="30"/>
      <c r="J98" s="30" t="s">
        <v>1144</v>
      </c>
      <c r="K98" s="30"/>
      <c r="L98" s="30"/>
      <c r="M98" s="33" t="s">
        <v>1153</v>
      </c>
      <c r="N98" s="30" t="s">
        <v>175</v>
      </c>
      <c r="O98" s="30" t="s">
        <v>646</v>
      </c>
      <c r="P98" s="30"/>
      <c r="Q98" s="30"/>
      <c r="R98" s="30" t="s">
        <v>319</v>
      </c>
      <c r="S98" s="30" t="s">
        <v>319</v>
      </c>
      <c r="T98" s="30" t="s">
        <v>41</v>
      </c>
      <c r="U98" s="30"/>
      <c r="V98" s="30"/>
      <c r="W98" s="30"/>
      <c r="X98" s="30"/>
      <c r="Y98" s="30"/>
      <c r="Z98" s="30" t="s">
        <v>41</v>
      </c>
      <c r="AA98" s="30" t="s">
        <v>41</v>
      </c>
      <c r="AB98" s="30"/>
      <c r="AC98" s="30"/>
      <c r="AD98" s="30"/>
      <c r="AE98" s="30"/>
      <c r="AF98" s="30"/>
      <c r="AG98" s="30"/>
      <c r="AH98" s="30"/>
      <c r="AI98" s="30"/>
      <c r="AJ98" s="32"/>
      <c r="AK98" s="32" t="s">
        <v>1121</v>
      </c>
      <c r="AL98" s="32"/>
      <c r="AM98" s="32"/>
      <c r="AN98" s="32"/>
      <c r="AO98" s="32"/>
      <c r="AP98" s="32"/>
      <c r="AQ98" s="32"/>
      <c r="AR98" s="32"/>
      <c r="AS98" s="32"/>
      <c r="AT98" s="32" t="s">
        <v>468</v>
      </c>
      <c r="AU98" s="32"/>
      <c r="AV98" s="33" t="s">
        <v>211</v>
      </c>
      <c r="AW98" s="89" t="s">
        <v>309</v>
      </c>
      <c r="AX98" s="90" t="s">
        <v>675</v>
      </c>
      <c r="AY98" s="90" t="s">
        <v>1143</v>
      </c>
      <c r="AZ98" s="90"/>
      <c r="BA98" s="90" t="s">
        <v>1154</v>
      </c>
      <c r="BB98" s="33"/>
      <c r="BC98" s="33" t="s">
        <v>41</v>
      </c>
      <c r="BD98" s="33"/>
      <c r="BE98" s="33"/>
      <c r="BF98" s="33"/>
      <c r="BG98" s="33"/>
      <c r="BH98" s="33"/>
      <c r="BI98" s="33"/>
      <c r="BJ98" s="33"/>
      <c r="BK98" s="33"/>
      <c r="BL98" s="33" t="s">
        <v>319</v>
      </c>
      <c r="BM98" s="33" t="s">
        <v>319</v>
      </c>
      <c r="BN98" s="33" t="s">
        <v>319</v>
      </c>
      <c r="BO98" s="33" t="s">
        <v>319</v>
      </c>
      <c r="BP98" s="33" t="s">
        <v>319</v>
      </c>
      <c r="BQ98" s="33" t="s">
        <v>319</v>
      </c>
      <c r="BR98" s="33" t="s">
        <v>309</v>
      </c>
      <c r="BS98" s="33" t="s">
        <v>319</v>
      </c>
      <c r="BT98" s="33"/>
      <c r="BU98" s="33"/>
      <c r="BV98" s="33"/>
      <c r="BW98" s="35"/>
      <c r="BX98" s="35"/>
      <c r="BY98" s="32" t="s">
        <v>309</v>
      </c>
      <c r="BZ98" s="32" t="s">
        <v>309</v>
      </c>
      <c r="CA98" s="32" t="s">
        <v>309</v>
      </c>
      <c r="CB98" s="32" t="s">
        <v>309</v>
      </c>
      <c r="CC98" s="32" t="s">
        <v>309</v>
      </c>
      <c r="CD98" s="32" t="s">
        <v>309</v>
      </c>
      <c r="CE98" s="32" t="s">
        <v>309</v>
      </c>
      <c r="CF98" s="32" t="s">
        <v>309</v>
      </c>
      <c r="CG98" s="32" t="s">
        <v>309</v>
      </c>
      <c r="CH98" s="32"/>
      <c r="CI98" s="32" t="s">
        <v>309</v>
      </c>
      <c r="CJ98" s="32" t="s">
        <v>309</v>
      </c>
      <c r="CK98" s="32" t="s">
        <v>309</v>
      </c>
      <c r="CL98" s="32" t="s">
        <v>309</v>
      </c>
      <c r="CN98" s="32" t="s">
        <v>1147</v>
      </c>
      <c r="CO98" s="32" t="s">
        <v>41</v>
      </c>
      <c r="CP98" s="32"/>
      <c r="CQ98" s="32"/>
      <c r="CS98" s="32" t="s">
        <v>320</v>
      </c>
      <c r="CT98" s="32">
        <v>13</v>
      </c>
      <c r="CU98" s="33" t="s">
        <v>212</v>
      </c>
      <c r="CV98" s="33" t="s">
        <v>216</v>
      </c>
      <c r="CW98" s="33" t="s">
        <v>1155</v>
      </c>
      <c r="CX98" s="32" t="s">
        <v>1147</v>
      </c>
      <c r="CY98" s="32" t="s">
        <v>41</v>
      </c>
      <c r="CZ98" s="32"/>
      <c r="DA98" s="32"/>
      <c r="DB98" s="36" t="s">
        <v>1150</v>
      </c>
      <c r="DC98" s="32" t="s">
        <v>320</v>
      </c>
      <c r="DD98" s="32">
        <v>13</v>
      </c>
      <c r="DE98" s="33" t="s">
        <v>212</v>
      </c>
      <c r="DF98" s="33" t="s">
        <v>216</v>
      </c>
      <c r="DG98" s="33" t="s">
        <v>1156</v>
      </c>
    </row>
    <row r="99" spans="1:111" s="36" customFormat="1" ht="91.2" customHeight="1" x14ac:dyDescent="0.3">
      <c r="A99" s="89">
        <v>102</v>
      </c>
      <c r="B99" s="91">
        <v>44214</v>
      </c>
      <c r="C99" s="90" t="s">
        <v>89</v>
      </c>
      <c r="D99" s="90"/>
      <c r="E99" s="92"/>
      <c r="F99" s="89" t="s">
        <v>1157</v>
      </c>
      <c r="G99" s="89" t="s">
        <v>642</v>
      </c>
      <c r="H99" s="89"/>
      <c r="I99" s="89"/>
      <c r="J99" s="89" t="s">
        <v>1158</v>
      </c>
      <c r="K99" s="89"/>
      <c r="L99" s="89"/>
      <c r="M99" s="89" t="s">
        <v>89</v>
      </c>
      <c r="N99" s="89" t="s">
        <v>78</v>
      </c>
      <c r="O99" s="89" t="s">
        <v>6</v>
      </c>
      <c r="P99" s="89" t="s">
        <v>595</v>
      </c>
      <c r="Q99" s="89" t="s">
        <v>466</v>
      </c>
      <c r="R99" s="89" t="s">
        <v>319</v>
      </c>
      <c r="S99" s="89" t="s">
        <v>319</v>
      </c>
      <c r="T99" s="89" t="s">
        <v>41</v>
      </c>
      <c r="U99" s="89" t="s">
        <v>41</v>
      </c>
      <c r="V99" s="89" t="s">
        <v>41</v>
      </c>
      <c r="W99" s="89"/>
      <c r="X99" s="89"/>
      <c r="Y99" s="89"/>
      <c r="Z99" s="89"/>
      <c r="AA99" s="89" t="s">
        <v>41</v>
      </c>
      <c r="AB99" s="89"/>
      <c r="AC99" s="89"/>
      <c r="AD99" s="89"/>
      <c r="AE99" s="89"/>
      <c r="AF99" s="89"/>
      <c r="AG99" s="89"/>
      <c r="AH99" s="89"/>
      <c r="AI99" s="89"/>
      <c r="AJ99" s="93"/>
      <c r="AK99" s="93" t="s">
        <v>1121</v>
      </c>
      <c r="AL99" s="93"/>
      <c r="AM99" s="93"/>
      <c r="AN99" s="93"/>
      <c r="AO99" s="93"/>
      <c r="AP99" s="93"/>
      <c r="AQ99" s="93"/>
      <c r="AR99" s="93"/>
      <c r="AS99" s="93"/>
      <c r="AT99" s="93"/>
      <c r="AU99" s="93"/>
      <c r="AV99" s="89" t="s">
        <v>89</v>
      </c>
      <c r="AW99" s="89" t="s">
        <v>309</v>
      </c>
      <c r="AX99" s="90" t="s">
        <v>571</v>
      </c>
      <c r="AY99" s="90"/>
      <c r="AZ99" s="90"/>
      <c r="BA99" s="90" t="s">
        <v>639</v>
      </c>
      <c r="BB99" s="90" t="s">
        <v>41</v>
      </c>
      <c r="BC99" s="90" t="s">
        <v>41</v>
      </c>
      <c r="BD99" s="90" t="s">
        <v>41</v>
      </c>
      <c r="BE99" s="90" t="s">
        <v>41</v>
      </c>
      <c r="BF99" s="90" t="s">
        <v>41</v>
      </c>
      <c r="BG99" s="90" t="s">
        <v>41</v>
      </c>
      <c r="BH99" s="90" t="s">
        <v>41</v>
      </c>
      <c r="BI99" s="90" t="s">
        <v>41</v>
      </c>
      <c r="BJ99" s="90" t="s">
        <v>41</v>
      </c>
      <c r="BK99" s="90" t="s">
        <v>41</v>
      </c>
      <c r="BL99" s="90" t="s">
        <v>319</v>
      </c>
      <c r="BM99" s="90" t="s">
        <v>319</v>
      </c>
      <c r="BN99" s="90" t="s">
        <v>319</v>
      </c>
      <c r="BO99" s="90" t="s">
        <v>309</v>
      </c>
      <c r="BP99" s="90" t="s">
        <v>1159</v>
      </c>
      <c r="BQ99" s="90" t="s">
        <v>309</v>
      </c>
      <c r="BR99" s="90" t="s">
        <v>309</v>
      </c>
      <c r="BS99" s="90" t="s">
        <v>319</v>
      </c>
      <c r="BT99" s="90"/>
      <c r="BU99" s="90"/>
      <c r="BV99" s="90"/>
      <c r="BW99" s="94"/>
      <c r="BX99" s="94"/>
      <c r="BY99" s="93" t="s">
        <v>319</v>
      </c>
      <c r="BZ99" s="93" t="s">
        <v>319</v>
      </c>
      <c r="CA99" s="93" t="s">
        <v>319</v>
      </c>
      <c r="CB99" s="93" t="s">
        <v>319</v>
      </c>
      <c r="CC99" s="93" t="s">
        <v>319</v>
      </c>
      <c r="CD99" s="93" t="s">
        <v>319</v>
      </c>
      <c r="CE99" s="93" t="s">
        <v>319</v>
      </c>
      <c r="CF99" s="93" t="s">
        <v>319</v>
      </c>
      <c r="CG99" s="93" t="s">
        <v>319</v>
      </c>
      <c r="CH99" s="93"/>
      <c r="CI99" s="93" t="s">
        <v>319</v>
      </c>
      <c r="CJ99" s="93" t="s">
        <v>319</v>
      </c>
      <c r="CK99" s="93" t="s">
        <v>319</v>
      </c>
      <c r="CL99" s="93" t="s">
        <v>319</v>
      </c>
    </row>
    <row r="100" spans="1:111" s="36" customFormat="1" ht="62.7" customHeight="1" x14ac:dyDescent="0.3">
      <c r="A100" s="89">
        <v>103</v>
      </c>
      <c r="B100" s="91">
        <v>44235</v>
      </c>
      <c r="C100" s="30" t="s">
        <v>201</v>
      </c>
      <c r="D100" s="30"/>
      <c r="E100" s="30"/>
      <c r="F100" s="30"/>
      <c r="G100" s="30"/>
      <c r="H100" s="30" t="s">
        <v>1160</v>
      </c>
      <c r="I100" s="30"/>
      <c r="J100" s="30"/>
      <c r="K100" s="30"/>
      <c r="L100" s="30"/>
      <c r="M100" s="30"/>
      <c r="N100" s="30" t="s">
        <v>175</v>
      </c>
      <c r="O100" s="30" t="s">
        <v>646</v>
      </c>
      <c r="P100" s="30"/>
      <c r="Q100" s="30"/>
      <c r="R100" s="30" t="s">
        <v>319</v>
      </c>
      <c r="S100" s="30" t="s">
        <v>319</v>
      </c>
      <c r="T100" s="30"/>
      <c r="U100" s="30"/>
      <c r="V100" s="30"/>
      <c r="W100" s="30"/>
      <c r="X100" s="30"/>
      <c r="Y100" s="30"/>
      <c r="Z100" s="30"/>
      <c r="AA100" s="30"/>
      <c r="AB100" s="30"/>
      <c r="AC100" s="30"/>
      <c r="AD100" s="30"/>
      <c r="AE100" s="30"/>
      <c r="AF100" s="30"/>
      <c r="AG100" s="30"/>
      <c r="AH100" s="30"/>
      <c r="AI100" s="30"/>
      <c r="AJ100" s="32"/>
      <c r="AK100" s="32"/>
      <c r="AL100" s="32"/>
      <c r="AM100" s="32"/>
      <c r="AN100" s="32"/>
      <c r="AO100" s="32"/>
      <c r="AP100" s="32"/>
      <c r="AQ100" s="32"/>
      <c r="AR100" s="32"/>
      <c r="AS100" s="32"/>
      <c r="AT100" s="32" t="s">
        <v>468</v>
      </c>
      <c r="AU100" s="32" t="s">
        <v>52</v>
      </c>
      <c r="AV100" s="30" t="s">
        <v>1161</v>
      </c>
      <c r="AW100" s="30" t="s">
        <v>309</v>
      </c>
      <c r="AX100" s="33" t="s">
        <v>470</v>
      </c>
      <c r="AY100" s="33" t="s">
        <v>471</v>
      </c>
      <c r="AZ100" s="33"/>
      <c r="BA100" s="34" t="s">
        <v>472</v>
      </c>
      <c r="BB100" s="33" t="s">
        <v>41</v>
      </c>
      <c r="BC100" s="33"/>
      <c r="BD100" s="33"/>
      <c r="BE100" s="33"/>
      <c r="BF100" s="33"/>
      <c r="BG100" s="33"/>
      <c r="BH100" s="33"/>
      <c r="BI100" s="33"/>
      <c r="BJ100" s="33"/>
      <c r="BK100" s="33"/>
      <c r="BL100" s="33" t="s">
        <v>319</v>
      </c>
      <c r="BM100" s="33" t="s">
        <v>319</v>
      </c>
      <c r="BN100" s="33" t="s">
        <v>319</v>
      </c>
      <c r="BO100" s="33" t="s">
        <v>319</v>
      </c>
      <c r="BP100" s="33" t="s">
        <v>1162</v>
      </c>
      <c r="BQ100" s="33" t="s">
        <v>319</v>
      </c>
      <c r="BR100" s="33" t="s">
        <v>309</v>
      </c>
      <c r="BS100" s="33" t="s">
        <v>319</v>
      </c>
      <c r="BT100" s="33"/>
      <c r="BU100" s="33"/>
      <c r="BV100" s="33"/>
      <c r="BW100" s="35"/>
      <c r="BX100" s="35"/>
      <c r="BY100" s="32" t="s">
        <v>309</v>
      </c>
      <c r="BZ100" s="32" t="s">
        <v>309</v>
      </c>
      <c r="CA100" s="32" t="s">
        <v>309</v>
      </c>
      <c r="CB100" s="32" t="s">
        <v>309</v>
      </c>
      <c r="CC100" s="32" t="s">
        <v>309</v>
      </c>
      <c r="CD100" s="32" t="s">
        <v>309</v>
      </c>
      <c r="CE100" s="32" t="s">
        <v>309</v>
      </c>
      <c r="CF100" s="32" t="s">
        <v>309</v>
      </c>
      <c r="CG100" s="32" t="s">
        <v>309</v>
      </c>
      <c r="CH100" s="32"/>
      <c r="CI100" s="32" t="s">
        <v>319</v>
      </c>
      <c r="CJ100" s="32" t="s">
        <v>319</v>
      </c>
      <c r="CK100" s="32" t="s">
        <v>309</v>
      </c>
      <c r="CL100" s="32" t="s">
        <v>309</v>
      </c>
      <c r="CM100" s="32"/>
      <c r="CN100" s="32" t="s">
        <v>1091</v>
      </c>
      <c r="CO100" s="32" t="s">
        <v>41</v>
      </c>
      <c r="CP100" s="32"/>
      <c r="CQ100" s="32"/>
      <c r="CR100" s="32"/>
      <c r="CS100" s="32" t="s">
        <v>13</v>
      </c>
      <c r="CT100" s="32">
        <v>28</v>
      </c>
      <c r="CU100" s="32" t="s">
        <v>201</v>
      </c>
      <c r="CV100" s="32" t="s">
        <v>1163</v>
      </c>
      <c r="CW100" s="32" t="s">
        <v>1164</v>
      </c>
      <c r="CX100" s="32" t="s">
        <v>319</v>
      </c>
      <c r="CY100" s="32" t="s">
        <v>41</v>
      </c>
      <c r="CZ100" s="32"/>
      <c r="DA100" s="32"/>
      <c r="DB100" s="32"/>
      <c r="DC100" s="32" t="s">
        <v>13</v>
      </c>
      <c r="DD100" s="32">
        <v>28</v>
      </c>
      <c r="DE100" s="32" t="s">
        <v>201</v>
      </c>
      <c r="DF100" s="32" t="s">
        <v>1163</v>
      </c>
      <c r="DG100" s="32" t="s">
        <v>1165</v>
      </c>
    </row>
    <row r="101" spans="1:111" s="98" customFormat="1" ht="71.400000000000006" customHeight="1" x14ac:dyDescent="0.3">
      <c r="A101" s="75"/>
      <c r="B101" s="95">
        <v>44249</v>
      </c>
      <c r="C101" s="75" t="s">
        <v>283</v>
      </c>
      <c r="D101" s="66"/>
      <c r="E101" s="66"/>
      <c r="F101" s="66"/>
      <c r="G101" s="66"/>
      <c r="H101" s="75"/>
      <c r="I101" s="75"/>
      <c r="J101" s="75" t="s">
        <v>1166</v>
      </c>
      <c r="K101" s="75"/>
      <c r="L101" s="75" t="s">
        <v>480</v>
      </c>
      <c r="M101" s="75"/>
      <c r="N101" s="75" t="s">
        <v>175</v>
      </c>
      <c r="O101" s="75" t="s">
        <v>646</v>
      </c>
      <c r="P101" s="75"/>
      <c r="Q101" s="75"/>
      <c r="R101" s="75"/>
      <c r="S101" s="75"/>
      <c r="T101" s="75"/>
      <c r="U101" s="75"/>
      <c r="V101" s="75"/>
      <c r="W101" s="75"/>
      <c r="X101" s="75"/>
      <c r="Y101" s="75"/>
      <c r="Z101" s="96" t="s">
        <v>41</v>
      </c>
      <c r="AA101" s="75"/>
      <c r="AB101" s="75"/>
      <c r="AC101" s="66"/>
      <c r="AD101" s="66"/>
      <c r="AE101" s="66"/>
      <c r="AF101" s="66"/>
      <c r="AG101" s="66"/>
      <c r="AH101" s="75"/>
      <c r="AI101" s="75"/>
      <c r="AJ101" s="65"/>
      <c r="AK101" s="65"/>
      <c r="AL101" s="65"/>
      <c r="AM101" s="65"/>
      <c r="AN101" s="65"/>
      <c r="AO101" s="65"/>
      <c r="AP101" s="65"/>
      <c r="AQ101" s="65"/>
      <c r="AR101" s="65"/>
      <c r="AS101" s="65"/>
      <c r="AT101" s="65"/>
      <c r="AU101" s="65"/>
      <c r="AV101" s="75" t="s">
        <v>283</v>
      </c>
      <c r="AW101" s="75"/>
      <c r="AX101" s="67" t="s">
        <v>1167</v>
      </c>
      <c r="AY101" s="67"/>
      <c r="AZ101" s="67"/>
      <c r="BA101" s="67" t="s">
        <v>1168</v>
      </c>
      <c r="BB101" s="67"/>
      <c r="BC101" s="67"/>
      <c r="BD101" s="67"/>
      <c r="BE101" s="67"/>
      <c r="BF101" s="67"/>
      <c r="BG101" s="67" t="s">
        <v>41</v>
      </c>
      <c r="BH101" s="67" t="s">
        <v>41</v>
      </c>
      <c r="BI101" s="67"/>
      <c r="BJ101" s="67"/>
      <c r="BK101" s="67"/>
      <c r="BL101" s="67"/>
      <c r="BM101" s="67"/>
      <c r="BN101" s="67"/>
      <c r="BO101" s="67" t="s">
        <v>309</v>
      </c>
      <c r="BP101" s="67"/>
      <c r="BQ101" s="67"/>
      <c r="BR101" s="67"/>
      <c r="BS101" s="67" t="s">
        <v>319</v>
      </c>
      <c r="BT101" s="67"/>
      <c r="BU101" s="67"/>
      <c r="BV101" s="67"/>
      <c r="BW101" s="97"/>
      <c r="BX101" s="97"/>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row>
    <row r="102" spans="1:111" ht="59.25" customHeight="1" x14ac:dyDescent="0.3">
      <c r="A102" s="99"/>
      <c r="B102" s="100">
        <v>44249</v>
      </c>
      <c r="C102" s="99" t="s">
        <v>285</v>
      </c>
      <c r="D102" s="66"/>
      <c r="E102" s="66"/>
      <c r="F102" s="66"/>
      <c r="G102" s="66"/>
      <c r="H102" s="99"/>
      <c r="I102" s="99"/>
      <c r="J102" s="99" t="s">
        <v>1169</v>
      </c>
      <c r="K102" s="99"/>
      <c r="L102" s="99" t="s">
        <v>480</v>
      </c>
      <c r="M102" s="99"/>
      <c r="N102" s="99" t="s">
        <v>175</v>
      </c>
      <c r="O102" s="99" t="s">
        <v>646</v>
      </c>
      <c r="P102" s="99"/>
      <c r="Q102" s="99"/>
      <c r="R102" s="99"/>
      <c r="S102" s="99"/>
      <c r="T102" s="99"/>
      <c r="U102" s="99"/>
      <c r="V102" s="99"/>
      <c r="W102" s="99"/>
      <c r="X102" s="99"/>
      <c r="Y102" s="99"/>
      <c r="Z102" s="101" t="s">
        <v>41</v>
      </c>
      <c r="AA102" s="99"/>
      <c r="AB102" s="99"/>
      <c r="AC102" s="66"/>
      <c r="AD102" s="66"/>
      <c r="AE102" s="66"/>
      <c r="AF102" s="66"/>
      <c r="AG102" s="66"/>
      <c r="AH102" s="99"/>
      <c r="AI102" s="99"/>
      <c r="AJ102" s="102"/>
      <c r="AK102" s="102"/>
      <c r="AL102" s="102"/>
      <c r="AM102" s="102"/>
      <c r="AN102" s="102"/>
      <c r="AO102" s="102"/>
      <c r="AP102" s="102"/>
      <c r="AQ102" s="102"/>
      <c r="AR102" s="102"/>
      <c r="AS102" s="102"/>
      <c r="AT102" s="102"/>
      <c r="AU102" s="102"/>
      <c r="AV102" s="99" t="s">
        <v>1170</v>
      </c>
      <c r="AW102" s="99"/>
      <c r="AX102" s="103" t="s">
        <v>35</v>
      </c>
      <c r="AY102" s="103"/>
      <c r="AZ102" s="103" t="s">
        <v>452</v>
      </c>
      <c r="BA102" s="103">
        <v>4</v>
      </c>
      <c r="BB102" s="103"/>
      <c r="BC102" s="103"/>
      <c r="BD102" s="103"/>
      <c r="BE102" s="103"/>
      <c r="BF102" s="103"/>
      <c r="BG102" s="103" t="s">
        <v>41</v>
      </c>
      <c r="BH102" s="103" t="s">
        <v>41</v>
      </c>
      <c r="BI102" s="103"/>
      <c r="BJ102" s="103"/>
      <c r="BK102" s="103"/>
      <c r="BL102" s="103"/>
      <c r="BM102" s="103"/>
      <c r="BN102" s="103"/>
      <c r="BO102" s="103" t="s">
        <v>309</v>
      </c>
      <c r="BP102" s="103"/>
      <c r="BQ102" s="103"/>
      <c r="BR102" s="103"/>
      <c r="BS102" s="103" t="s">
        <v>319</v>
      </c>
      <c r="BT102" s="103"/>
      <c r="BU102" s="103"/>
      <c r="BV102" s="103"/>
      <c r="BW102" s="104"/>
      <c r="BX102" s="104"/>
      <c r="BY102" s="102"/>
      <c r="BZ102" s="102"/>
      <c r="CA102" s="102"/>
      <c r="CB102" s="102"/>
      <c r="CC102" s="102"/>
      <c r="CD102" s="102"/>
      <c r="CE102" s="102"/>
      <c r="CF102" s="102"/>
      <c r="CG102" s="102"/>
      <c r="CH102" s="102"/>
      <c r="CI102" s="102"/>
      <c r="CJ102" s="102"/>
      <c r="CK102" s="102"/>
      <c r="CL102" s="102"/>
      <c r="CM102" s="102"/>
      <c r="CN102" s="102"/>
      <c r="CO102" s="102"/>
      <c r="CP102" s="102"/>
      <c r="CQ102" s="102"/>
      <c r="CR102" s="102"/>
      <c r="CS102" s="102"/>
      <c r="CT102" s="102"/>
      <c r="CU102" s="102"/>
      <c r="CV102" s="102"/>
      <c r="CW102" s="102"/>
    </row>
    <row r="103" spans="1:111" ht="62.7" customHeight="1" x14ac:dyDescent="0.3">
      <c r="C103" s="105"/>
      <c r="D103" s="106"/>
      <c r="Z103" s="105"/>
      <c r="AA103" s="107"/>
    </row>
    <row r="104" spans="1:111" ht="62.7" customHeight="1" x14ac:dyDescent="0.3">
      <c r="C104" s="66"/>
      <c r="D104" s="106"/>
      <c r="Z104" s="66"/>
      <c r="AA104" s="107"/>
    </row>
    <row r="105" spans="1:111" ht="62.7" customHeight="1" x14ac:dyDescent="0.3">
      <c r="C105" s="66"/>
      <c r="D105" s="106"/>
    </row>
    <row r="106" spans="1:111" ht="62.7" customHeight="1" x14ac:dyDescent="0.3">
      <c r="C106" s="66"/>
      <c r="D106" s="106"/>
    </row>
    <row r="107" spans="1:111" ht="62.7" customHeight="1" x14ac:dyDescent="0.3">
      <c r="C107" s="66"/>
      <c r="D107" s="108"/>
      <c r="E107" s="108" t="s">
        <v>1171</v>
      </c>
    </row>
    <row r="108" spans="1:111" ht="62.7" customHeight="1" x14ac:dyDescent="0.3">
      <c r="C108" s="66"/>
      <c r="D108" s="108"/>
      <c r="E108" s="108" t="s">
        <v>1171</v>
      </c>
    </row>
    <row r="109" spans="1:111" ht="62.7" customHeight="1" x14ac:dyDescent="0.3">
      <c r="C109" s="66"/>
      <c r="D109" s="108"/>
      <c r="E109" s="108" t="s">
        <v>1171</v>
      </c>
    </row>
    <row r="110" spans="1:111" ht="62.7" customHeight="1" x14ac:dyDescent="0.3">
      <c r="C110" s="66"/>
      <c r="D110" s="108"/>
      <c r="E110" s="108" t="s">
        <v>1171</v>
      </c>
    </row>
    <row r="111" spans="1:111" ht="62.7" customHeight="1" x14ac:dyDescent="0.3">
      <c r="C111" s="66"/>
      <c r="D111" s="106"/>
    </row>
    <row r="112" spans="1:111" ht="62.7" customHeight="1" x14ac:dyDescent="0.3">
      <c r="C112" s="66"/>
      <c r="D112" s="106"/>
      <c r="E112" s="109" t="s">
        <v>1172</v>
      </c>
    </row>
    <row r="113" spans="3:4" ht="62.7" customHeight="1" x14ac:dyDescent="0.3">
      <c r="C113" s="66"/>
      <c r="D113" s="106"/>
    </row>
    <row r="114" spans="3:4" ht="62.7" customHeight="1" x14ac:dyDescent="0.3">
      <c r="C114" s="66"/>
      <c r="D114" s="106"/>
    </row>
    <row r="115" spans="3:4" ht="62.7" customHeight="1" x14ac:dyDescent="0.3">
      <c r="C115" s="66"/>
      <c r="D115" s="106"/>
    </row>
  </sheetData>
  <sheetProtection formatCells="0"/>
  <autoFilter ref="A3:DQ102" xr:uid="{00000000-0009-0000-0000-000004000000}">
    <filterColumn colId="19" showButton="0"/>
    <filterColumn colId="20" showButton="0"/>
    <filterColumn colId="21" showButton="0"/>
    <filterColumn colId="22" showButton="0"/>
    <filterColumn colId="23" showButton="0"/>
    <filterColumn colId="24" showButton="0"/>
    <filterColumn colId="27" showButton="0"/>
    <filterColumn colId="28" showButton="0"/>
    <filterColumn colId="29" showButton="0"/>
    <filterColumn colId="30" showButton="0"/>
    <filterColumn colId="31" showButton="0"/>
    <filterColumn colId="32" showButton="0"/>
    <filterColumn colId="33" showButton="0"/>
  </autoFilter>
  <mergeCells count="11">
    <mergeCell ref="CX2:DQ2"/>
    <mergeCell ref="T3:Z3"/>
    <mergeCell ref="AB3:AI3"/>
    <mergeCell ref="DH77:DQ77"/>
    <mergeCell ref="CI1:CW1"/>
    <mergeCell ref="T2:W2"/>
    <mergeCell ref="AJ2:AN2"/>
    <mergeCell ref="AO2:AT2"/>
    <mergeCell ref="BB2:BK2"/>
    <mergeCell ref="BY2:CG2"/>
    <mergeCell ref="CN2:CW2"/>
  </mergeCells>
  <pageMargins left="0.70866141732283472" right="0.70866141732283472" top="0.78740157480314965" bottom="0.78740157480314965" header="0.31496062992125984" footer="0.31496062992125984"/>
  <pageSetup paperSize="8" scale="10" orientation="portrait" horizontalDpi="4294967295"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4B29E1616B7A647A97A7FE1094FF853" ma:contentTypeVersion="12" ma:contentTypeDescription="Ein neues Dokument erstellen." ma:contentTypeScope="" ma:versionID="34e086f94064888b2838d2047716a5bd">
  <xsd:schema xmlns:xsd="http://www.w3.org/2001/XMLSchema" xmlns:xs="http://www.w3.org/2001/XMLSchema" xmlns:p="http://schemas.microsoft.com/office/2006/metadata/properties" xmlns:ns2="12bb34db-6395-4a0f-a20d-ac685d875bf6" xmlns:ns3="380333a0-b041-4127-a5d1-4dfdd8ca36fc" targetNamespace="http://schemas.microsoft.com/office/2006/metadata/properties" ma:root="true" ma:fieldsID="5d47f108fa57d91f047f690a396fb1b2" ns2:_="" ns3:_="">
    <xsd:import namespace="12bb34db-6395-4a0f-a20d-ac685d875bf6"/>
    <xsd:import namespace="380333a0-b041-4127-a5d1-4dfdd8ca36f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bb34db-6395-4a0f-a20d-ac685d875b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0333a0-b041-4127-a5d1-4dfdd8ca36fc"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8A0965-5CFF-480A-9941-1876D2339E4F}">
  <ds:schemaRefs>
    <ds:schemaRef ds:uri="http://schemas.openxmlformats.org/package/2006/metadata/core-properties"/>
    <ds:schemaRef ds:uri="380333a0-b041-4127-a5d1-4dfdd8ca36fc"/>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2bb34db-6395-4a0f-a20d-ac685d875bf6"/>
    <ds:schemaRef ds:uri="http://purl.org/dc/terms/"/>
    <ds:schemaRef ds:uri="http://www.w3.org/XML/1998/namespace"/>
  </ds:schemaRefs>
</ds:datastoreItem>
</file>

<file path=customXml/itemProps2.xml><?xml version="1.0" encoding="utf-8"?>
<ds:datastoreItem xmlns:ds="http://schemas.openxmlformats.org/officeDocument/2006/customXml" ds:itemID="{570E2AD4-3545-49EE-8710-439827684621}">
  <ds:schemaRefs>
    <ds:schemaRef ds:uri="http://schemas.microsoft.com/sharepoint/v3/contenttype/forms"/>
  </ds:schemaRefs>
</ds:datastoreItem>
</file>

<file path=customXml/itemProps3.xml><?xml version="1.0" encoding="utf-8"?>
<ds:datastoreItem xmlns:ds="http://schemas.openxmlformats.org/officeDocument/2006/customXml" ds:itemID="{105B520F-776F-4A33-9B9C-B207F55E5B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bb34db-6395-4a0f-a20d-ac685d875bf6"/>
    <ds:schemaRef ds:uri="380333a0-b041-4127-a5d1-4dfdd8ca36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Felder</vt:lpstr>
      <vt:lpstr>Sheet 1_HT</vt:lpstr>
      <vt:lpstr>Sheet_2_HT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Hörning, Ronny</dc:creator>
  <cp:keywords/>
  <dc:description/>
  <cp:lastModifiedBy>Prignitz, Oliver</cp:lastModifiedBy>
  <cp:revision/>
  <dcterms:created xsi:type="dcterms:W3CDTF">2021-03-19T10:24:26Z</dcterms:created>
  <dcterms:modified xsi:type="dcterms:W3CDTF">2021-05-12T13:24:33Z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0x010100C4B29E1616B7A647A97A7FE1094FF853</vt:lpwstr>
  </property>
</Properties>
</file>